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600" windowHeight="9675" firstSheet="11" activeTab="15"/>
  </bookViews>
  <sheets>
    <sheet name="دارایی ها" sheetId="17" state="hidden" r:id="rId1"/>
    <sheet name=" سهام" sheetId="1" r:id="rId2"/>
    <sheet name="اوراق تبعی" sheetId="9" r:id="rId3"/>
    <sheet name="اوراق" sheetId="3" r:id="rId4"/>
    <sheet name="تعدیل قیمت" sheetId="4" r:id="rId5"/>
    <sheet name="گواهی سپرده" sheetId="10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اوراق بها" sheetId="6" r:id="rId10"/>
    <sheet name="درآمد سپرده بانکی" sheetId="7" r:id="rId11"/>
    <sheet name="سایر درآمدها" sheetId="8" r:id="rId12"/>
    <sheet name="درآمد ناشی از فروش" sheetId="14" r:id="rId13"/>
    <sheet name="درآمد ناشی از تغییر قیمت " sheetId="16" r:id="rId14"/>
    <sheet name="درآمد سود سهام" sheetId="12" r:id="rId15"/>
    <sheet name="سود اوراق بهادار و سپرده بانکی" sheetId="13" r:id="rId16"/>
  </sheets>
  <definedNames>
    <definedName name="_xlnm.Print_Area" localSheetId="1">' سهام'!$A$1:$Y$27</definedName>
    <definedName name="_xlnm.Print_Area" localSheetId="3">اوراق!$A$1:$AI$15</definedName>
    <definedName name="_xlnm.Print_Area" localSheetId="2">'اوراق تبعی'!$A$1:$T$9</definedName>
    <definedName name="_xlnm.Print_Area" localSheetId="4">'تعدیل قیمت'!$A$1:$P$10</definedName>
    <definedName name="_xlnm.Print_Area" localSheetId="10">'درآمد سپرده بانکی'!$A$1:$L$13</definedName>
    <definedName name="_xlnm.Print_Area" localSheetId="9">'درآمد سرمایه گذاری در اوراق بها'!$A$1:$Q$23</definedName>
    <definedName name="_xlnm.Print_Area" localSheetId="13">'درآمد ناشی از تغییر قیمت '!$A$1:$Q$28</definedName>
    <definedName name="_xlnm.Print_Area" localSheetId="12">'درآمد ناشی از فروش'!$A$1:$Q$62</definedName>
    <definedName name="_xlnm.Print_Area" localSheetId="7">درآمدها!$A$1:$I$10</definedName>
    <definedName name="_xlnm.Print_Area" localSheetId="6">سپرده!$A$1:$U$15</definedName>
    <definedName name="_xlnm.Print_Area" localSheetId="5">'گواهی سپرده'!$A$1:$AF$17</definedName>
    <definedName name="_xlnm.Print_Titles" localSheetId="8">'درآمد سرمایه گذاری در سهام '!$1:$10</definedName>
    <definedName name="_xlnm.Print_Titles" localSheetId="13">'درآمد ناشی از تغییر قیمت '!$1:$6</definedName>
    <definedName name="_xlnm.Print_Titles" localSheetId="12">'درآمد ناشی از فروش'!$1:$6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7" l="1"/>
  <c r="E11" i="7"/>
  <c r="C23" i="6"/>
  <c r="U69" i="5"/>
  <c r="C69" i="5"/>
  <c r="E69" i="5"/>
  <c r="G69" i="5"/>
  <c r="I69" i="5"/>
  <c r="K69" i="5"/>
  <c r="M69" i="5"/>
  <c r="O69" i="5"/>
  <c r="Q69" i="5"/>
  <c r="S69" i="5"/>
  <c r="Q62" i="14"/>
  <c r="O62" i="14"/>
  <c r="M62" i="14"/>
  <c r="I62" i="14"/>
  <c r="G62" i="14"/>
  <c r="E62" i="14"/>
  <c r="Q28" i="16"/>
  <c r="O28" i="16"/>
  <c r="M28" i="16"/>
  <c r="I28" i="16"/>
  <c r="G28" i="16"/>
  <c r="E28" i="16"/>
  <c r="S15" i="12"/>
  <c r="Q15" i="12"/>
  <c r="O15" i="12"/>
  <c r="G11" i="13"/>
  <c r="I11" i="13"/>
  <c r="O11" i="13"/>
  <c r="M11" i="13"/>
  <c r="AE15" i="3"/>
  <c r="AG15" i="3"/>
  <c r="Q23" i="6" l="1"/>
  <c r="O23" i="6"/>
  <c r="E23" i="6"/>
  <c r="M23" i="6"/>
  <c r="K23" i="6"/>
  <c r="I23" i="6"/>
  <c r="G23" i="6"/>
  <c r="M15" i="12"/>
  <c r="K15" i="12"/>
  <c r="I15" i="12"/>
  <c r="K11" i="13"/>
  <c r="E26" i="1"/>
  <c r="G26" i="1"/>
  <c r="K26" i="1"/>
  <c r="O26" i="1"/>
  <c r="Y26" i="1"/>
  <c r="W26" i="1"/>
  <c r="U26" i="1"/>
  <c r="S26" i="1"/>
  <c r="E11" i="13" l="1"/>
  <c r="E7" i="11" l="1"/>
  <c r="E9" i="11"/>
  <c r="E6" i="11" l="1"/>
  <c r="E12" i="7"/>
  <c r="E8" i="11" l="1"/>
  <c r="I12" i="7"/>
  <c r="I12" i="11"/>
  <c r="I15" i="11"/>
  <c r="E10" i="11" l="1"/>
  <c r="G8" i="11" s="1"/>
  <c r="AI15" i="3"/>
  <c r="G6" i="11" l="1"/>
  <c r="I9" i="11"/>
  <c r="I7" i="11"/>
  <c r="I6" i="11"/>
  <c r="G7" i="11"/>
  <c r="G9" i="11"/>
  <c r="I8" i="11"/>
  <c r="G10" i="11"/>
  <c r="I10" i="11" l="1"/>
</calcChain>
</file>

<file path=xl/comments1.xml><?xml version="1.0" encoding="utf-8"?>
<comments xmlns="http://schemas.openxmlformats.org/spreadsheetml/2006/main">
  <authors>
    <author>Ali Akbar Iranshahi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<sst xmlns="http://schemas.openxmlformats.org/spreadsheetml/2006/main" count="598" uniqueCount="244">
  <si>
    <t>درصد به کل</t>
  </si>
  <si>
    <t>خالص ارزش</t>
  </si>
  <si>
    <t>فروش</t>
  </si>
  <si>
    <t>بهای تمام شده</t>
  </si>
  <si>
    <t xml:space="preserve"> دارایی‌ها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</si>
  <si>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</si>
  <si>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</si>
  <si>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</si>
  <si>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</si>
  <si>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</si>
  <si>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</si>
  <si>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</si>
  <si>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</si>
  <si>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</si>
  <si>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</si>
  <si>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</si>
  <si>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</si>
  <si>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بلی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</si>
  <si>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</si>
  <si>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</si>
  <si>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</si>
  <si>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</si>
  <si>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</si>
  <si>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</si>
  <si>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</si>
  <si>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</si>
  <si>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</si>
  <si>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</si>
  <si>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</si>
  <si>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</si>
  <si>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</si>
  <si>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</si>
  <si>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</si>
  <si>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</si>
  <si>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</si>
  <si>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</si>
  <si>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</si>
  <si>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</si>
  <si>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</si>
  <si>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</si>
  <si>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</si>
  <si>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</si>
  <si>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</si>
  <si>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</si>
  <si>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2-1-سرمایه‌گذاری در اوراق بهادار با درآمد ثابت یا علی‌الحساب</t>
  </si>
  <si>
    <t>2- درآمد حاصل از سرمایه گذاری ها</t>
  </si>
  <si>
    <t>3-2-درآمد حاصل از سرمایه­گذاری در سپرده بانکی و گواهی سپرده:</t>
  </si>
  <si>
    <t>4-2-سایر درآمدها:</t>
  </si>
  <si>
    <t>سایر درآمدها</t>
  </si>
  <si>
    <t>1/01/31×13</t>
  </si>
  <si>
    <t>1/02/31×13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</si>
  <si>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</si>
  <si>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</si>
  <si>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</si>
  <si>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</si>
  <si>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</si>
  <si>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</si>
  <si>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</si>
  <si>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</si>
  <si>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</si>
  <si>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</si>
  <si>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</si>
  <si>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</si>
  <si>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</si>
  <si>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</si>
  <si>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4-1- سرمایه‌گذاری در گواهی سپرده‌ بانکی</t>
  </si>
  <si>
    <t>گواهی سپرده بانکی نزد بانک .....</t>
  </si>
  <si>
    <t>نرخ شکست</t>
  </si>
  <si>
    <t>گواهی سپرده  بانکی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</si>
  <si>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</si>
  <si>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</si>
  <si>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</si>
  <si>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</si>
  <si>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</si>
  <si>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</si>
  <si>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</si>
  <si>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</si>
  <si>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</si>
  <si>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</si>
  <si>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</si>
  <si>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</si>
  <si>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</si>
  <si>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</si>
  <si>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</si>
  <si>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</si>
  <si>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</si>
  <si>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</si>
  <si>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</si>
  <si>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</si>
  <si>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</si>
  <si>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</si>
  <si>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>اطلاعات آماری مرتبط با اوراق اختیار فروش تبعی خریداری شده توسط صندوق سرمایه گذاری: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</si>
  <si>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</si>
  <si>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</si>
  <si>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</si>
  <si>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</si>
  <si>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</si>
  <si>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</si>
  <si>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</si>
  <si>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</si>
  <si>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صندوق سرمایه گذاری مشترک صنعت و معدن</t>
  </si>
  <si>
    <t>برای ماه منتهی به 1396/09/30</t>
  </si>
  <si>
    <t>-</t>
  </si>
  <si>
    <t>3-سود(زیان) حاصل از فروش اوراق بهادار</t>
  </si>
  <si>
    <t>5-درآمد سود سهام</t>
  </si>
  <si>
    <t>6-سود اوراق بهادار با درآمد ثابت و سپرده بانکی</t>
  </si>
  <si>
    <t>یادداشت 6</t>
  </si>
  <si>
    <t>یادداشت 4</t>
  </si>
  <si>
    <t>یادداشت 5</t>
  </si>
  <si>
    <t>یادداشت 3</t>
  </si>
  <si>
    <t xml:space="preserve">صورت وضعیت دارایی ها </t>
  </si>
  <si>
    <t>مورد ندارد</t>
  </si>
  <si>
    <t>صورت وضعیت پرتفوی</t>
  </si>
  <si>
    <t>صندوق سرمایه گذاری مشترک کوثر</t>
  </si>
  <si>
    <t>1396/10/26</t>
  </si>
  <si>
    <t>1396/10/20</t>
  </si>
  <si>
    <t>1398/08/20</t>
  </si>
  <si>
    <t>4-سود(زیان) حاصل از تغییر قیمت</t>
  </si>
  <si>
    <t>اسنادخزانه-م4بودجه96-980820</t>
  </si>
  <si>
    <t>مشارکت دولت-باشرایط خاص140010</t>
  </si>
  <si>
    <t>اسنادخزانه-م6بودجه96-980722</t>
  </si>
  <si>
    <t>درآمد سود اوراق</t>
  </si>
  <si>
    <t>1-2-درآمد حاصل از سرمایه گذاری در سهام و حق تقدم سهام:</t>
  </si>
  <si>
    <t>2-2-درآمد حاصل از سرمایه گذاری در اوراق بهادار با درآمد ثابت:</t>
  </si>
  <si>
    <t>داده گسترعصرنوين-هاي وب</t>
  </si>
  <si>
    <t>گروه  صنايع كاغذ پارس</t>
  </si>
  <si>
    <t>اسنادخزانه-م3بودجه96-970710</t>
  </si>
  <si>
    <t>1400/10/26</t>
  </si>
  <si>
    <t>توليدي چدن سازان</t>
  </si>
  <si>
    <t>شير و گوشت زاگرس شهركرد</t>
  </si>
  <si>
    <t>تامين سرمايه اميد</t>
  </si>
  <si>
    <t>نفت سپاهان</t>
  </si>
  <si>
    <t>اسناد خزانه اسلامي960822</t>
  </si>
  <si>
    <t>اسناد خزانه اسلامي961020</t>
  </si>
  <si>
    <t>اسناد خزانه اسلامي960922</t>
  </si>
  <si>
    <t>اسناد خزانه اسلامي960703</t>
  </si>
  <si>
    <t>اسناد خزانه اسلامی960724</t>
  </si>
  <si>
    <t>اسناد خزانه اسلامي961227</t>
  </si>
  <si>
    <t>اسناد خزانه اسلامي971228</t>
  </si>
  <si>
    <t>فروش به قیمت اسمی در سررسید</t>
  </si>
  <si>
    <t>پرداخت الكترونيك سامان كيش</t>
  </si>
  <si>
    <t/>
  </si>
  <si>
    <t>اسنادخزانه-م1بودجه96-970508</t>
  </si>
  <si>
    <t>معین برای سایر درآمدهای تنزیل سود بانک</t>
  </si>
  <si>
    <t>تعدیل کارمزد کارگزار</t>
  </si>
  <si>
    <t>از ابتدای سال مالی تا خرداد ماه1397</t>
  </si>
  <si>
    <t>اسنادخزانه-م2بودجه96-970612</t>
  </si>
  <si>
    <t>طی تیر ماه 1397</t>
  </si>
  <si>
    <t>افست‌</t>
  </si>
  <si>
    <t>توكا رنگ فولاد سپاهان</t>
  </si>
  <si>
    <t>توليد و صادرات ريشمك</t>
  </si>
  <si>
    <t>ح.شركت آهن و فولاد ارفع</t>
  </si>
  <si>
    <t>خوراك‌  دام‌ پارس‌</t>
  </si>
  <si>
    <t>داروسازي‌ اكسير</t>
  </si>
  <si>
    <t>س. صنايع‌شيميايي‌ايران</t>
  </si>
  <si>
    <t>صنايع‌خاك‌چيني‌ايران‌</t>
  </si>
  <si>
    <t>فولاد آلياژي ايران</t>
  </si>
  <si>
    <t>كنتورسازي‌ايران‌</t>
  </si>
  <si>
    <t>لاميران‌</t>
  </si>
  <si>
    <t>معدني‌ املاح‌  ايران‌</t>
  </si>
  <si>
    <t>موتوژن‌</t>
  </si>
  <si>
    <t>نيروترانس‌</t>
  </si>
  <si>
    <t>ح . معدني‌ املاح‌  ايران‌</t>
  </si>
  <si>
    <t>اسنادخزانه-م14بودجه96-981016</t>
  </si>
  <si>
    <t>1396/11/15</t>
  </si>
  <si>
    <t>1398/10/16</t>
  </si>
  <si>
    <t>اسنادخزانه-م4بودجه97-991022</t>
  </si>
  <si>
    <t>1397/06/21</t>
  </si>
  <si>
    <t>1399/10/22</t>
  </si>
  <si>
    <t>مشاركت دولتي1-شرايط خاص001026</t>
  </si>
  <si>
    <t>سلف نفت خام سبك داخلي 982</t>
  </si>
  <si>
    <t>1397/12/19</t>
  </si>
  <si>
    <t>1398/12/19</t>
  </si>
  <si>
    <t>بانک سامان سی تیر</t>
  </si>
  <si>
    <t>849-40-1620449-1</t>
  </si>
  <si>
    <t>حساب جاری</t>
  </si>
  <si>
    <t>1391/09/12</t>
  </si>
  <si>
    <t>849-810-1620449-1</t>
  </si>
  <si>
    <t>سپرده کوتاه مدت</t>
  </si>
  <si>
    <t>بانک شهر پارک ساعی</t>
  </si>
  <si>
    <t>700828149149</t>
  </si>
  <si>
    <t>1397/05/30</t>
  </si>
  <si>
    <t>10082817090</t>
  </si>
  <si>
    <t>بانک صادرات نبش مهر</t>
  </si>
  <si>
    <t xml:space="preserve">0112923587005 </t>
  </si>
  <si>
    <t>1398/03/13</t>
  </si>
  <si>
    <t>اجاره رايتل ماهانه 20 درصد</t>
  </si>
  <si>
    <t>1396/10/22</t>
  </si>
  <si>
    <t>1398/03/19</t>
  </si>
  <si>
    <t>معادن‌منگنزايران‌</t>
  </si>
  <si>
    <t>1398/03/23</t>
  </si>
  <si>
    <t>1397/12/21</t>
  </si>
  <si>
    <t>1397/10/25</t>
  </si>
  <si>
    <t>1398/02/15</t>
  </si>
  <si>
    <t>1398/04/26</t>
  </si>
  <si>
    <t>1398/02/17</t>
  </si>
  <si>
    <t>1397/11/03</t>
  </si>
  <si>
    <t>نيروكلر</t>
  </si>
  <si>
    <t>كالسيمين‌</t>
  </si>
  <si>
    <t>فولاد مباركه اصفهان</t>
  </si>
  <si>
    <t>بيمه پارسيان</t>
  </si>
  <si>
    <t>سرمايه گذاري مس سرچشمه</t>
  </si>
  <si>
    <t>فولاد  خوزستان</t>
  </si>
  <si>
    <t>تامين سرمايه نوين</t>
  </si>
  <si>
    <t>پتروشيمي پرديس</t>
  </si>
  <si>
    <t>پالايش نفت تهران</t>
  </si>
  <si>
    <t>بيمه معلم</t>
  </si>
  <si>
    <t>فروشگاههاي زنجيره اي افق كوروش</t>
  </si>
  <si>
    <t>سيمان‌ بهبهان‌</t>
  </si>
  <si>
    <t>معدني‌وصنعتي‌چادرملو</t>
  </si>
  <si>
    <t>بانك  پاسارگاد</t>
  </si>
  <si>
    <t>سرمايه گذاري صدرتامين</t>
  </si>
  <si>
    <t>سرمايه‌ گذاري‌ آتيه‌ دماوند</t>
  </si>
  <si>
    <t>پالايش نفت اصفهان</t>
  </si>
  <si>
    <t>سرمايه گذاري نور كوثر ايرانيان</t>
  </si>
  <si>
    <t>گلوكوزان‌</t>
  </si>
  <si>
    <t>معادن‌ بافق‌</t>
  </si>
  <si>
    <t>پتروشيمي زاگرس</t>
  </si>
  <si>
    <t>فولاد هرمزگان جنوب</t>
  </si>
  <si>
    <t>شركت آهن و فولاد ارفع</t>
  </si>
  <si>
    <t>فولاد كاوه جنوب كيش</t>
  </si>
  <si>
    <t>ح . حفاري شمال</t>
  </si>
  <si>
    <t>فروسيليس‌ ايران‌</t>
  </si>
  <si>
    <t>معدني و صنعتي گل گهر</t>
  </si>
  <si>
    <t>گسترش نفت و گاز پارسيان</t>
  </si>
  <si>
    <t>شركت ارتباطات سيار ايران</t>
  </si>
  <si>
    <t>شركت صنايع غذايي مينو شرق</t>
  </si>
  <si>
    <t>سيمان خوزستان</t>
  </si>
  <si>
    <t>پتروشيمي مبين</t>
  </si>
  <si>
    <t>ريل پردازسير</t>
  </si>
  <si>
    <t>ملي كشت و صنعت و دامپروري پارس</t>
  </si>
  <si>
    <t>گوشت مرغ ماهان</t>
  </si>
  <si>
    <t>اسناد خزانه-م11بودجه96-970913</t>
  </si>
  <si>
    <t>اسنادخزانه-م5بودجه96-970926</t>
  </si>
  <si>
    <t>اسنادخزانه-م7بودجه96-971010</t>
  </si>
  <si>
    <t>سایر درآمدها برای تنزیل سود سهام</t>
  </si>
  <si>
    <t>برای ماه منتهی به 1398/05/31</t>
  </si>
  <si>
    <t>1398/05/31</t>
  </si>
  <si>
    <t>از ابتدای سال مالی تا اخرمرداد ماه1398</t>
  </si>
  <si>
    <t>1398/04/31</t>
  </si>
  <si>
    <t>از ابتدای سال مالی تا مردادماه1398</t>
  </si>
  <si>
    <t>از ابتدای سال مالی تا مرداد ماه1398</t>
  </si>
  <si>
    <t>طی تیر ماه 1398</t>
  </si>
  <si>
    <t>از ابتدای سال مالی تامرداد ماه1398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</si>
</sst>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_-;[Black]\(#,##0\)"/>
    <numFmt numFmtId="165" formatCode="_(* #,##0_);_(* \(#,##0\);_(* &quot;-&quot;??_);_(@_)"/>
  </numFmts>
  <fonts count="24" x14ac:knownFonts="1">
    <font>
      <sz val="11"/>
      <color theme="1"/>
      <name val="Arial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2"/>
      <color rgb="FF0062AC"/>
      <name val="B Nazanin"/>
      <charset val="178"/>
    </font>
    <font>
      <sz val="13"/>
      <color theme="1"/>
      <name val="B Nazanin"/>
      <charset val="178"/>
    </font>
    <font>
      <b/>
      <sz val="13"/>
      <color theme="1"/>
      <name val="B Nazanin"/>
      <charset val="178"/>
    </font>
    <font>
      <b/>
      <sz val="14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3" fillId="0" borderId="4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 readingOrder="2"/>
    </xf>
    <xf numFmtId="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1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readingOrder="2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17" fillId="0" borderId="2" xfId="0" applyNumberFormat="1" applyFont="1" applyBorder="1" applyAlignment="1">
      <alignment horizontal="center" vertical="center" readingOrder="2"/>
    </xf>
    <xf numFmtId="0" fontId="17" fillId="0" borderId="2" xfId="0" applyFont="1" applyBorder="1" applyAlignment="1">
      <alignment horizontal="center" vertical="center" wrapText="1" readingOrder="2"/>
    </xf>
    <xf numFmtId="3" fontId="17" fillId="0" borderId="0" xfId="0" applyNumberFormat="1" applyFont="1" applyAlignment="1">
      <alignment vertical="center" wrapText="1"/>
    </xf>
    <xf numFmtId="3" fontId="17" fillId="0" borderId="0" xfId="0" applyNumberFormat="1" applyFont="1"/>
    <xf numFmtId="164" fontId="17" fillId="0" borderId="0" xfId="0" applyNumberFormat="1" applyFont="1" applyFill="1" applyBorder="1" applyAlignment="1">
      <alignment horizontal="center" vertical="center"/>
    </xf>
    <xf numFmtId="10" fontId="6" fillId="0" borderId="0" xfId="1" applyNumberFormat="1" applyFont="1" applyAlignment="1">
      <alignment horizontal="center" vertical="center" wrapText="1" readingOrder="2"/>
    </xf>
    <xf numFmtId="10" fontId="6" fillId="0" borderId="0" xfId="1" applyNumberFormat="1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17" fillId="0" borderId="0" xfId="0" applyFont="1" applyAlignment="1">
      <alignment vertical="center" wrapText="1"/>
    </xf>
    <xf numFmtId="0" fontId="17" fillId="0" borderId="0" xfId="0" applyFont="1"/>
    <xf numFmtId="3" fontId="6" fillId="0" borderId="0" xfId="0" applyNumberFormat="1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readingOrder="2"/>
    </xf>
    <xf numFmtId="3" fontId="17" fillId="0" borderId="0" xfId="0" applyNumberFormat="1" applyFont="1" applyAlignment="1">
      <alignment horizontal="center" vertical="center" readingOrder="2"/>
    </xf>
    <xf numFmtId="0" fontId="17" fillId="0" borderId="2" xfId="0" applyFont="1" applyBorder="1" applyAlignment="1">
      <alignment horizontal="center" vertical="center" readingOrder="2"/>
    </xf>
    <xf numFmtId="0" fontId="17" fillId="0" borderId="0" xfId="0" applyFont="1" applyBorder="1" applyAlignment="1">
      <alignment horizontal="center" vertical="center" readingOrder="2"/>
    </xf>
    <xf numFmtId="3" fontId="20" fillId="0" borderId="0" xfId="0" applyNumberFormat="1" applyFont="1" applyAlignment="1">
      <alignment vertical="center" readingOrder="2"/>
    </xf>
    <xf numFmtId="3" fontId="17" fillId="0" borderId="0" xfId="0" applyNumberFormat="1" applyFont="1" applyBorder="1" applyAlignment="1">
      <alignment horizontal="center" vertical="center" readingOrder="2"/>
    </xf>
    <xf numFmtId="10" fontId="17" fillId="0" borderId="0" xfId="1" applyNumberFormat="1" applyFont="1" applyAlignment="1">
      <alignment horizontal="center" vertical="center" readingOrder="2"/>
    </xf>
    <xf numFmtId="9" fontId="17" fillId="0" borderId="2" xfId="1" applyFont="1" applyBorder="1" applyAlignment="1">
      <alignment horizontal="center" vertical="center" readingOrder="2"/>
    </xf>
    <xf numFmtId="3" fontId="0" fillId="0" borderId="0" xfId="0" applyNumberFormat="1"/>
    <xf numFmtId="0" fontId="21" fillId="0" borderId="0" xfId="0" applyFont="1"/>
    <xf numFmtId="0" fontId="21" fillId="0" borderId="1" xfId="0" applyFont="1" applyBorder="1"/>
    <xf numFmtId="0" fontId="22" fillId="0" borderId="0" xfId="0" applyFont="1" applyAlignment="1">
      <alignment horizontal="center" vertical="center" wrapText="1" readingOrder="2"/>
    </xf>
    <xf numFmtId="0" fontId="22" fillId="0" borderId="0" xfId="0" applyFont="1" applyBorder="1" applyAlignment="1">
      <alignment vertical="center" wrapText="1" readingOrder="2"/>
    </xf>
    <xf numFmtId="0" fontId="22" fillId="0" borderId="1" xfId="0" applyFont="1" applyBorder="1" applyAlignment="1">
      <alignment vertical="center" wrapText="1" readingOrder="2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 wrapText="1" readingOrder="2"/>
    </xf>
    <xf numFmtId="0" fontId="21" fillId="0" borderId="0" xfId="0" applyFont="1" applyBorder="1" applyAlignment="1">
      <alignment vertical="center" wrapText="1" readingOrder="2"/>
    </xf>
    <xf numFmtId="0" fontId="21" fillId="0" borderId="0" xfId="0" applyFont="1" applyBorder="1" applyAlignment="1">
      <alignment horizontal="center"/>
    </xf>
    <xf numFmtId="0" fontId="21" fillId="0" borderId="1" xfId="0" applyFont="1" applyBorder="1" applyAlignment="1">
      <alignment vertical="center" wrapText="1" readingOrder="2"/>
    </xf>
    <xf numFmtId="0" fontId="21" fillId="0" borderId="0" xfId="0" applyFont="1" applyBorder="1"/>
    <xf numFmtId="0" fontId="17" fillId="0" borderId="0" xfId="0" applyFont="1" applyAlignment="1"/>
    <xf numFmtId="0" fontId="17" fillId="0" borderId="1" xfId="0" applyFont="1" applyBorder="1"/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vertical="center" wrapText="1" readingOrder="2"/>
    </xf>
    <xf numFmtId="0" fontId="17" fillId="0" borderId="0" xfId="0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11" fillId="0" borderId="0" xfId="0" applyFont="1" applyBorder="1" applyAlignment="1">
      <alignment horizontal="center" wrapText="1"/>
    </xf>
    <xf numFmtId="0" fontId="17" fillId="0" borderId="0" xfId="0" applyFont="1" applyAlignment="1">
      <alignment vertical="center" wrapText="1" readingOrder="2"/>
    </xf>
    <xf numFmtId="0" fontId="11" fillId="0" borderId="0" xfId="0" applyFont="1" applyAlignment="1">
      <alignment vertical="center" wrapText="1" readingOrder="2"/>
    </xf>
    <xf numFmtId="0" fontId="11" fillId="0" borderId="0" xfId="0" applyFont="1"/>
    <xf numFmtId="0" fontId="11" fillId="0" borderId="0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/>
    <xf numFmtId="0" fontId="17" fillId="0" borderId="0" xfId="0" applyFont="1" applyAlignment="1">
      <alignment horizontal="right" vertical="center" wrapText="1" readingOrder="2"/>
    </xf>
    <xf numFmtId="0" fontId="17" fillId="0" borderId="3" xfId="0" applyFont="1" applyBorder="1" applyAlignment="1">
      <alignment vertical="center" readingOrder="2"/>
    </xf>
    <xf numFmtId="0" fontId="17" fillId="0" borderId="0" xfId="0" applyFont="1" applyBorder="1"/>
    <xf numFmtId="0" fontId="17" fillId="0" borderId="1" xfId="0" applyFont="1" applyBorder="1" applyAlignment="1">
      <alignment vertical="center" readingOrder="2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/>
    <xf numFmtId="0" fontId="11" fillId="0" borderId="4" xfId="0" applyFont="1" applyBorder="1"/>
    <xf numFmtId="0" fontId="11" fillId="0" borderId="0" xfId="0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3" fontId="17" fillId="0" borderId="0" xfId="0" applyNumberFormat="1" applyFont="1" applyBorder="1" applyAlignment="1">
      <alignment horizontal="center" vertical="center" wrapText="1" readingOrder="2"/>
    </xf>
    <xf numFmtId="10" fontId="6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 wrapText="1" readingOrder="2"/>
    </xf>
    <xf numFmtId="9" fontId="6" fillId="0" borderId="6" xfId="1" applyFont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Border="1" applyAlignment="1"/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1" fontId="6" fillId="0" borderId="0" xfId="0" applyNumberFormat="1" applyFont="1" applyAlignment="1">
      <alignment horizontal="center" vertical="center" wrapText="1" readingOrder="2"/>
    </xf>
    <xf numFmtId="0" fontId="7" fillId="0" borderId="0" xfId="0" applyFont="1" applyAlignment="1">
      <alignment readingOrder="2"/>
    </xf>
    <xf numFmtId="10" fontId="2" fillId="0" borderId="0" xfId="1" applyNumberFormat="1" applyFont="1"/>
    <xf numFmtId="0" fontId="17" fillId="0" borderId="0" xfId="0" applyFont="1" applyBorder="1" applyAlignment="1">
      <alignment horizontal="center" vertical="center" readingOrder="2"/>
    </xf>
    <xf numFmtId="0" fontId="17" fillId="0" borderId="0" xfId="0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readingOrder="2"/>
    </xf>
    <xf numFmtId="0" fontId="18" fillId="0" borderId="0" xfId="2" applyFont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 readingOrder="2"/>
    </xf>
    <xf numFmtId="3" fontId="17" fillId="0" borderId="6" xfId="0" applyNumberFormat="1" applyFont="1" applyBorder="1" applyAlignment="1">
      <alignment horizontal="center" vertical="center" wrapText="1" readingOrder="2"/>
    </xf>
    <xf numFmtId="3" fontId="17" fillId="0" borderId="6" xfId="0" applyNumberFormat="1" applyFont="1" applyBorder="1" applyAlignment="1">
      <alignment horizontal="center"/>
    </xf>
    <xf numFmtId="0" fontId="10" fillId="0" borderId="0" xfId="0" applyFont="1"/>
    <xf numFmtId="3" fontId="17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center" vertical="center" readingOrder="2"/>
    </xf>
    <xf numFmtId="0" fontId="17" fillId="0" borderId="0" xfId="0" applyFont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10" fontId="17" fillId="0" borderId="6" xfId="1" applyNumberFormat="1" applyFont="1" applyBorder="1" applyAlignment="1">
      <alignment horizontal="center" vertical="center" wrapText="1" readingOrder="2"/>
    </xf>
    <xf numFmtId="10" fontId="17" fillId="0" borderId="6" xfId="0" applyNumberFormat="1" applyFont="1" applyBorder="1" applyAlignment="1">
      <alignment horizontal="center"/>
    </xf>
    <xf numFmtId="3" fontId="2" fillId="0" borderId="0" xfId="0" applyNumberFormat="1" applyFont="1"/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right"/>
    </xf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 vertical="center" wrapText="1" readingOrder="2"/>
    </xf>
    <xf numFmtId="10" fontId="17" fillId="0" borderId="0" xfId="1" applyNumberFormat="1" applyFont="1" applyBorder="1" applyAlignment="1">
      <alignment horizontal="center" vertical="center" wrapText="1" readingOrder="2"/>
    </xf>
    <xf numFmtId="10" fontId="17" fillId="0" borderId="0" xfId="0" applyNumberFormat="1" applyFont="1" applyAlignment="1">
      <alignment horizontal="center" vertical="center" readingOrder="2"/>
    </xf>
    <xf numFmtId="0" fontId="18" fillId="0" borderId="0" xfId="0" applyFont="1"/>
    <xf numFmtId="3" fontId="18" fillId="0" borderId="0" xfId="0" applyNumberFormat="1" applyFont="1"/>
    <xf numFmtId="0" fontId="17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readingOrder="2"/>
    </xf>
    <xf numFmtId="3" fontId="1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7" fillId="0" borderId="1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17" fillId="0" borderId="0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3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readingOrder="2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 readingOrder="2"/>
    </xf>
    <xf numFmtId="0" fontId="21" fillId="0" borderId="0" xfId="0" applyFont="1" applyBorder="1" applyAlignment="1">
      <alignment horizontal="center" vertical="center" readingOrder="2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0" fontId="17" fillId="0" borderId="0" xfId="0" applyNumberFormat="1" applyFont="1" applyBorder="1" applyAlignment="1">
      <alignment horizontal="center" vertical="center" wrapText="1" readingOrder="2"/>
    </xf>
    <xf numFmtId="165" fontId="21" fillId="0" borderId="0" xfId="3" applyNumberFormat="1" applyFont="1" applyBorder="1" applyAlignment="1">
      <alignment horizontal="center" vertical="center" readingOrder="2"/>
    </xf>
    <xf numFmtId="10" fontId="21" fillId="0" borderId="0" xfId="0" applyNumberFormat="1" applyFont="1" applyFill="1" applyBorder="1" applyAlignment="1">
      <alignment horizontal="center" vertical="center" wrapText="1" readingOrder="2"/>
    </xf>
    <xf numFmtId="10" fontId="21" fillId="0" borderId="0" xfId="0" applyNumberFormat="1" applyFont="1" applyAlignment="1">
      <alignment horizontal="center"/>
    </xf>
    <xf numFmtId="9" fontId="6" fillId="0" borderId="0" xfId="1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165" fontId="6" fillId="0" borderId="0" xfId="3" applyNumberFormat="1" applyFont="1" applyBorder="1" applyAlignment="1">
      <alignment horizontal="center" vertical="center" wrapText="1" readingOrder="2"/>
    </xf>
    <xf numFmtId="165" fontId="17" fillId="0" borderId="0" xfId="3" applyNumberFormat="1" applyFont="1" applyBorder="1" applyAlignment="1">
      <alignment vertical="center" wrapText="1"/>
    </xf>
    <xf numFmtId="165" fontId="6" fillId="0" borderId="5" xfId="3" applyNumberFormat="1" applyFont="1" applyBorder="1" applyAlignment="1">
      <alignment horizontal="center" vertical="center" wrapText="1" readingOrder="2"/>
    </xf>
    <xf numFmtId="165" fontId="17" fillId="0" borderId="0" xfId="3" applyNumberFormat="1" applyFont="1" applyAlignment="1">
      <alignment horizontal="center"/>
    </xf>
    <xf numFmtId="165" fontId="6" fillId="0" borderId="0" xfId="3" applyNumberFormat="1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wrapText="1" readingOrder="2"/>
    </xf>
    <xf numFmtId="0" fontId="17" fillId="0" borderId="7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readingOrder="2"/>
    </xf>
    <xf numFmtId="0" fontId="17" fillId="0" borderId="7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 vertical="center" readingOrder="2"/>
    </xf>
    <xf numFmtId="0" fontId="1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readingOrder="2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 readingOrder="2"/>
    </xf>
    <xf numFmtId="0" fontId="17" fillId="0" borderId="3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7" fillId="0" borderId="7" xfId="0" applyFont="1" applyFill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readingOrder="2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readingOrder="2"/>
    </xf>
    <xf numFmtId="0" fontId="21" fillId="0" borderId="3" xfId="0" applyFont="1" applyFill="1" applyBorder="1" applyAlignment="1">
      <alignment horizontal="center" vertical="center" wrapText="1" readingOrder="2"/>
    </xf>
    <xf numFmtId="0" fontId="21" fillId="0" borderId="1" xfId="0" applyFont="1" applyFill="1" applyBorder="1" applyAlignment="1">
      <alignment horizontal="center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0" fontId="21" fillId="0" borderId="3" xfId="0" applyFont="1" applyBorder="1" applyAlignment="1">
      <alignment horizontal="center" vertical="center" readingOrder="2"/>
    </xf>
    <xf numFmtId="0" fontId="21" fillId="0" borderId="1" xfId="0" applyFont="1" applyBorder="1" applyAlignment="1">
      <alignment horizontal="center" vertical="center" readingOrder="2"/>
    </xf>
    <xf numFmtId="0" fontId="21" fillId="0" borderId="0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 readingOrder="2"/>
    </xf>
    <xf numFmtId="0" fontId="21" fillId="0" borderId="0" xfId="0" applyFont="1" applyBorder="1" applyAlignment="1">
      <alignment horizontal="center" vertical="center" readingOrder="2"/>
    </xf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17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right" readingOrder="2"/>
    </xf>
    <xf numFmtId="0" fontId="1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right" readingOrder="2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file:///\\192.168.10.21\admin\Stock\StockTransactionList.aspx%3fStockID=169082&amp;BasketID=0" TargetMode="External"/><Relationship Id="rId13" Type="http://schemas.openxmlformats.org/officeDocument/2006/relationships/hyperlink" Target="file:///\\192.168.10.21\admin\Stock\StockTransactionList.aspx%3fStockID=4525&amp;BasketID=0" TargetMode="External"/><Relationship Id="rId3" Type="http://schemas.openxmlformats.org/officeDocument/2006/relationships/hyperlink" Target="file:///\\192.168.10.21\admin\Stock\StockTransactionList.aspx%3fStockID=175980&amp;BasketID=0" TargetMode="External"/><Relationship Id="rId7" Type="http://schemas.openxmlformats.org/officeDocument/2006/relationships/hyperlink" Target="file:///\\192.168.10.21\admin\Stock\StockTransactionList.aspx%3fStockID=174127&amp;BasketID=0" TargetMode="External"/><Relationship Id="rId12" Type="http://schemas.openxmlformats.org/officeDocument/2006/relationships/hyperlink" Target="file:///\\192.168.10.21\admin\Stock\StockTransactionList.aspx%3fStockID=4808&amp;BasketID=0" TargetMode="External"/><Relationship Id="rId2" Type="http://schemas.openxmlformats.org/officeDocument/2006/relationships/hyperlink" Target="file:///\\192.168.10.21\admin\Stock\StockTransactionList.aspx%3fStockID=4554&amp;BasketID=0" TargetMode="External"/><Relationship Id="rId1" Type="http://schemas.openxmlformats.org/officeDocument/2006/relationships/hyperlink" Target="file:///\\192.168.10.21\admin\Stock\StockTransactionList.aspx%3fStockID=4560&amp;BasketID=0" TargetMode="External"/><Relationship Id="rId6" Type="http://schemas.openxmlformats.org/officeDocument/2006/relationships/hyperlink" Target="file:///\\192.168.10.21\admin\Stock\StockTransactionList.aspx%3fStockID=4765&amp;BasketID=0" TargetMode="External"/><Relationship Id="rId11" Type="http://schemas.openxmlformats.org/officeDocument/2006/relationships/hyperlink" Target="file:///\\192.168.10.21\admin\Stock\StockTransactionList.aspx%3fStockID=4637&amp;BasketID=0" TargetMode="External"/><Relationship Id="rId5" Type="http://schemas.openxmlformats.org/officeDocument/2006/relationships/hyperlink" Target="file:///\\192.168.10.21\admin\Stock\StockTransactionList.aspx%3fStockID=4904&amp;BasketID=0" TargetMode="External"/><Relationship Id="rId15" Type="http://schemas.openxmlformats.org/officeDocument/2006/relationships/printerSettings" Target="../printerSettings/printerSettings14.bin"/><Relationship Id="rId10" Type="http://schemas.openxmlformats.org/officeDocument/2006/relationships/hyperlink" Target="file:///\\192.168.10.21\admin\Stock\StockTransactionList.aspx%3fStockID=4634&amp;BasketID=0" TargetMode="External"/><Relationship Id="rId4" Type="http://schemas.openxmlformats.org/officeDocument/2006/relationships/hyperlink" Target="file:///\\192.168.10.21\admin\Stock\StockTransactionList.aspx%3fStockID=84900&amp;BasketID=0" TargetMode="External"/><Relationship Id="rId9" Type="http://schemas.openxmlformats.org/officeDocument/2006/relationships/hyperlink" Target="file:///\\192.168.10.21\admin\Stock\StockTransactionList.aspx%3fStockID=178404&amp;BasketID=0" TargetMode="External"/><Relationship Id="rId14" Type="http://schemas.openxmlformats.org/officeDocument/2006/relationships/hyperlink" Target="file:///\\192.168.10.21\admin\Stock\StockTransactionList.aspx%3fStockID=4577&amp;BasketID=0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rightToLeft="1" zoomScaleNormal="100" workbookViewId="0">
      <selection activeCell="A3" sqref="A3:L3"/>
    </sheetView>
  </sheetViews>
  <sheetFormatPr defaultRowHeight="14.25" x14ac:dyDescent="0.2"/>
  <sheetData>
    <row r="1" spans="1:23" ht="21" x14ac:dyDescent="0.55000000000000004">
      <c r="A1" s="210" t="s">
        <v>100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" x14ac:dyDescent="0.55000000000000004">
      <c r="A2" s="210" t="s">
        <v>110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" x14ac:dyDescent="0.55000000000000004">
      <c r="A3" s="210" t="s">
        <v>101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3.75" customHeight="1" x14ac:dyDescent="0.2"/>
    <row r="5" spans="1:23" ht="25.5" x14ac:dyDescent="0.2">
      <c r="A5" s="209" t="s">
        <v>42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</sheetData>
  <mergeCells count="4">
    <mergeCell ref="A5:L5"/>
    <mergeCell ref="A1:L1"/>
    <mergeCell ref="A2:L2"/>
    <mergeCell ref="A3:L3"/>
  </mergeCells>
  <printOptions horizontalCentered="1"/>
  <pageMargins left="0" right="0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view="pageBreakPreview" zoomScale="90" zoomScaleNormal="100" zoomScaleSheetLayoutView="90" workbookViewId="0">
      <selection activeCell="C6" sqref="C6:I6"/>
    </sheetView>
  </sheetViews>
  <sheetFormatPr defaultColWidth="9.125" defaultRowHeight="18" x14ac:dyDescent="0.45"/>
  <cols>
    <col min="1" max="1" width="21.25" style="184" customWidth="1"/>
    <col min="2" max="2" width="0.375" style="11" customWidth="1"/>
    <col min="3" max="3" width="12.625" style="11" customWidth="1"/>
    <col min="4" max="4" width="0.75" style="11" customWidth="1"/>
    <col min="5" max="5" width="14.625" style="11" bestFit="1" customWidth="1"/>
    <col min="6" max="6" width="0.625" style="11" customWidth="1"/>
    <col min="7" max="7" width="12.875" style="11" customWidth="1"/>
    <col min="8" max="8" width="0.625" style="11" customWidth="1"/>
    <col min="9" max="9" width="13.375" style="11" bestFit="1" customWidth="1"/>
    <col min="10" max="10" width="0.375" style="11" customWidth="1"/>
    <col min="11" max="11" width="13.875" style="11" customWidth="1"/>
    <col min="12" max="12" width="0.625" style="11" customWidth="1"/>
    <col min="13" max="13" width="15" style="11" bestFit="1" customWidth="1"/>
    <col min="14" max="14" width="0.25" style="11" customWidth="1"/>
    <col min="15" max="15" width="14.25" style="11" customWidth="1"/>
    <col min="16" max="16" width="0.625" style="11" customWidth="1"/>
    <col min="17" max="17" width="15.125" style="11" bestFit="1" customWidth="1"/>
    <col min="18" max="18" width="9.125" style="11"/>
    <col min="19" max="19" width="12.375" style="11" customWidth="1"/>
    <col min="20" max="20" width="9.125" style="11"/>
    <col min="21" max="21" width="16.625" style="11" customWidth="1"/>
    <col min="22" max="16384" width="9.125" style="11"/>
  </cols>
  <sheetData>
    <row r="1" spans="1:17" ht="21" x14ac:dyDescent="0.55000000000000004">
      <c r="A1" s="210" t="s">
        <v>113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ht="21" x14ac:dyDescent="0.55000000000000004">
      <c r="A2" s="210" t="s">
        <v>97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17" ht="21" x14ac:dyDescent="0.55000000000000004">
      <c r="A3" s="210" t="s">
        <v>236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17" ht="39" customHeight="1" x14ac:dyDescent="0.7">
      <c r="A4" s="219" t="s">
        <v>123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</row>
    <row r="6" spans="1:17" ht="19.5" customHeight="1" thickBot="1" x14ac:dyDescent="0.5">
      <c r="A6" s="10"/>
      <c r="B6" s="3"/>
      <c r="C6" s="257" t="s">
        <v>242</v>
      </c>
      <c r="D6" s="257"/>
      <c r="E6" s="257"/>
      <c r="F6" s="257"/>
      <c r="G6" s="257"/>
      <c r="H6" s="257"/>
      <c r="I6" s="257"/>
      <c r="J6" s="7"/>
      <c r="K6" s="257" t="s">
        <v>241</v>
      </c>
      <c r="L6" s="257"/>
      <c r="M6" s="257"/>
      <c r="N6" s="257"/>
      <c r="O6" s="257"/>
      <c r="P6" s="257"/>
      <c r="Q6" s="257"/>
    </row>
    <row r="7" spans="1:17" ht="20.25" customHeight="1" x14ac:dyDescent="0.45">
      <c r="A7" s="258"/>
      <c r="B7" s="259"/>
      <c r="C7" s="255" t="s">
        <v>121</v>
      </c>
      <c r="D7" s="263"/>
      <c r="E7" s="255" t="s">
        <v>26</v>
      </c>
      <c r="F7" s="263"/>
      <c r="G7" s="255" t="s">
        <v>27</v>
      </c>
      <c r="H7" s="258"/>
      <c r="I7" s="255" t="s">
        <v>8</v>
      </c>
      <c r="J7" s="12"/>
      <c r="K7" s="255" t="s">
        <v>121</v>
      </c>
      <c r="L7" s="263"/>
      <c r="M7" s="255" t="s">
        <v>26</v>
      </c>
      <c r="N7" s="263"/>
      <c r="O7" s="255" t="s">
        <v>27</v>
      </c>
      <c r="P7" s="258"/>
      <c r="Q7" s="255" t="s">
        <v>8</v>
      </c>
    </row>
    <row r="8" spans="1:17" ht="20.25" customHeight="1" x14ac:dyDescent="0.45">
      <c r="A8" s="259"/>
      <c r="B8" s="259"/>
      <c r="C8" s="256"/>
      <c r="D8" s="261"/>
      <c r="E8" s="256"/>
      <c r="F8" s="261"/>
      <c r="G8" s="256"/>
      <c r="H8" s="259"/>
      <c r="I8" s="256"/>
      <c r="J8" s="24"/>
      <c r="K8" s="256"/>
      <c r="L8" s="261"/>
      <c r="M8" s="256"/>
      <c r="N8" s="261"/>
      <c r="O8" s="256"/>
      <c r="P8" s="259"/>
      <c r="Q8" s="256"/>
    </row>
    <row r="9" spans="1:17" ht="18.75" thickBot="1" x14ac:dyDescent="0.5">
      <c r="A9" s="260"/>
      <c r="B9" s="260"/>
      <c r="C9" s="9" t="s">
        <v>106</v>
      </c>
      <c r="D9" s="264"/>
      <c r="E9" s="9" t="s">
        <v>107</v>
      </c>
      <c r="F9" s="264"/>
      <c r="G9" s="9" t="s">
        <v>109</v>
      </c>
      <c r="H9" s="260"/>
      <c r="I9" s="257"/>
      <c r="J9" s="8"/>
      <c r="K9" s="9" t="s">
        <v>106</v>
      </c>
      <c r="L9" s="264"/>
      <c r="M9" s="9" t="s">
        <v>107</v>
      </c>
      <c r="N9" s="264"/>
      <c r="O9" s="9" t="s">
        <v>109</v>
      </c>
      <c r="P9" s="260"/>
      <c r="Q9" s="257"/>
    </row>
    <row r="10" spans="1:17" ht="36.75" customHeight="1" x14ac:dyDescent="0.45">
      <c r="A10" s="14" t="s">
        <v>146</v>
      </c>
      <c r="B10" s="15"/>
      <c r="C10" s="59">
        <v>0</v>
      </c>
      <c r="D10" s="59"/>
      <c r="E10" s="59">
        <v>29840586</v>
      </c>
      <c r="F10" s="53"/>
      <c r="G10" s="70">
        <v>-314288</v>
      </c>
      <c r="H10" s="53"/>
      <c r="I10" s="59">
        <v>29526298</v>
      </c>
      <c r="J10" s="53"/>
      <c r="K10" s="59">
        <v>0</v>
      </c>
      <c r="L10" s="59"/>
      <c r="M10" s="70">
        <v>29840586</v>
      </c>
      <c r="N10" s="70"/>
      <c r="O10" s="70">
        <v>-314288</v>
      </c>
      <c r="P10" s="70"/>
      <c r="Q10" s="70">
        <v>29526298</v>
      </c>
    </row>
    <row r="11" spans="1:17" ht="34.5" customHeight="1" x14ac:dyDescent="0.45">
      <c r="A11" s="14" t="s">
        <v>133</v>
      </c>
      <c r="B11" s="15"/>
      <c r="C11" s="59">
        <v>0</v>
      </c>
      <c r="D11" s="59"/>
      <c r="E11" s="59">
        <v>0</v>
      </c>
      <c r="F11" s="53"/>
      <c r="G11" s="70">
        <v>0</v>
      </c>
      <c r="H11" s="53"/>
      <c r="I11" s="59">
        <v>0</v>
      </c>
      <c r="J11" s="53"/>
      <c r="K11" s="59">
        <v>0</v>
      </c>
      <c r="L11" s="59"/>
      <c r="M11" s="70">
        <v>0</v>
      </c>
      <c r="N11" s="70"/>
      <c r="O11" s="70">
        <v>1149840203</v>
      </c>
      <c r="P11" s="70"/>
      <c r="Q11" s="70">
        <v>1149840203</v>
      </c>
    </row>
    <row r="12" spans="1:17" ht="35.25" customHeight="1" x14ac:dyDescent="0.45">
      <c r="A12" s="14" t="s">
        <v>135</v>
      </c>
      <c r="B12" s="15"/>
      <c r="C12" s="59">
        <v>0</v>
      </c>
      <c r="D12" s="59"/>
      <c r="E12" s="70">
        <v>0</v>
      </c>
      <c r="F12" s="53"/>
      <c r="G12" s="70">
        <v>0</v>
      </c>
      <c r="H12" s="53"/>
      <c r="I12" s="70">
        <v>0</v>
      </c>
      <c r="J12" s="53"/>
      <c r="K12" s="59">
        <v>0</v>
      </c>
      <c r="L12" s="59"/>
      <c r="M12" s="70">
        <v>0</v>
      </c>
      <c r="N12" s="70"/>
      <c r="O12" s="70">
        <v>2374069</v>
      </c>
      <c r="P12" s="70"/>
      <c r="Q12" s="70">
        <v>2374069</v>
      </c>
    </row>
    <row r="13" spans="1:17" ht="18" customHeight="1" x14ac:dyDescent="0.45">
      <c r="A13" s="14" t="s">
        <v>138</v>
      </c>
      <c r="B13" s="15"/>
      <c r="C13" s="59">
        <v>0</v>
      </c>
      <c r="D13" s="59"/>
      <c r="E13" s="59">
        <v>0</v>
      </c>
      <c r="F13" s="53"/>
      <c r="G13" s="59">
        <v>0</v>
      </c>
      <c r="H13" s="53"/>
      <c r="I13" s="59">
        <v>0</v>
      </c>
      <c r="J13" s="53"/>
      <c r="K13" s="59">
        <v>0</v>
      </c>
      <c r="L13" s="59"/>
      <c r="M13" s="70">
        <v>-7</v>
      </c>
      <c r="N13" s="70"/>
      <c r="O13" s="70">
        <v>307185909</v>
      </c>
      <c r="P13" s="70"/>
      <c r="Q13" s="70">
        <v>307185902</v>
      </c>
    </row>
    <row r="14" spans="1:17" ht="18" customHeight="1" x14ac:dyDescent="0.45">
      <c r="A14" s="14" t="s">
        <v>120</v>
      </c>
      <c r="B14" s="15"/>
      <c r="C14" s="59">
        <v>0</v>
      </c>
      <c r="D14" s="59"/>
      <c r="E14" s="59">
        <v>4671067</v>
      </c>
      <c r="F14" s="53"/>
      <c r="G14" s="59">
        <v>0</v>
      </c>
      <c r="H14" s="53"/>
      <c r="I14" s="59">
        <v>4671067</v>
      </c>
      <c r="J14" s="53"/>
      <c r="K14" s="59">
        <v>0</v>
      </c>
      <c r="L14" s="59"/>
      <c r="M14" s="70">
        <v>-515521742</v>
      </c>
      <c r="N14" s="70"/>
      <c r="O14" s="70">
        <v>-353064696</v>
      </c>
      <c r="P14" s="70"/>
      <c r="Q14" s="70">
        <v>-868586438</v>
      </c>
    </row>
    <row r="15" spans="1:17" ht="18" customHeight="1" x14ac:dyDescent="0.45">
      <c r="A15" s="14" t="s">
        <v>136</v>
      </c>
      <c r="B15" s="15"/>
      <c r="C15" s="59">
        <v>0</v>
      </c>
      <c r="D15" s="59"/>
      <c r="E15" s="59">
        <v>0</v>
      </c>
      <c r="F15" s="53"/>
      <c r="G15" s="59">
        <v>0</v>
      </c>
      <c r="H15" s="53"/>
      <c r="I15" s="59">
        <v>0</v>
      </c>
      <c r="J15" s="53"/>
      <c r="K15" s="59">
        <v>0</v>
      </c>
      <c r="L15" s="59"/>
      <c r="M15" s="70">
        <v>0</v>
      </c>
      <c r="N15" s="70"/>
      <c r="O15" s="70">
        <v>197898530</v>
      </c>
      <c r="P15" s="70"/>
      <c r="Q15" s="70">
        <v>197898530</v>
      </c>
    </row>
    <row r="16" spans="1:17" ht="18" customHeight="1" x14ac:dyDescent="0.45">
      <c r="A16" s="14" t="s">
        <v>132</v>
      </c>
      <c r="B16" s="15"/>
      <c r="C16" s="59">
        <v>0</v>
      </c>
      <c r="D16" s="59"/>
      <c r="E16" s="59">
        <v>0</v>
      </c>
      <c r="F16" s="53"/>
      <c r="G16" s="59">
        <v>0</v>
      </c>
      <c r="H16" s="53"/>
      <c r="I16" s="59">
        <v>0</v>
      </c>
      <c r="J16" s="53"/>
      <c r="K16" s="59">
        <v>0</v>
      </c>
      <c r="L16" s="59"/>
      <c r="M16" s="70">
        <v>0</v>
      </c>
      <c r="N16" s="70"/>
      <c r="O16" s="70">
        <v>455351424</v>
      </c>
      <c r="P16" s="70"/>
      <c r="Q16" s="70">
        <v>455351424</v>
      </c>
    </row>
    <row r="17" spans="1:17" ht="18" customHeight="1" x14ac:dyDescent="0.45">
      <c r="A17" s="14" t="s">
        <v>118</v>
      </c>
      <c r="B17" s="15"/>
      <c r="C17" s="70">
        <v>0</v>
      </c>
      <c r="D17" s="59"/>
      <c r="E17" s="70">
        <v>85117256</v>
      </c>
      <c r="F17" s="53"/>
      <c r="G17" s="59">
        <v>0</v>
      </c>
      <c r="H17" s="53"/>
      <c r="I17" s="70">
        <v>85117256</v>
      </c>
      <c r="J17" s="53"/>
      <c r="K17" s="70">
        <v>0</v>
      </c>
      <c r="L17" s="59"/>
      <c r="M17" s="70">
        <v>-595862611</v>
      </c>
      <c r="N17" s="70"/>
      <c r="O17" s="70">
        <v>-763631511</v>
      </c>
      <c r="P17" s="70"/>
      <c r="Q17" s="70">
        <v>-1359494122</v>
      </c>
    </row>
    <row r="18" spans="1:17" ht="18" customHeight="1" x14ac:dyDescent="0.45">
      <c r="A18" s="14" t="s">
        <v>137</v>
      </c>
      <c r="B18" s="15"/>
      <c r="C18" s="59">
        <v>0</v>
      </c>
      <c r="D18" s="59"/>
      <c r="E18" s="70">
        <v>0</v>
      </c>
      <c r="F18" s="53"/>
      <c r="G18" s="59">
        <v>0</v>
      </c>
      <c r="H18" s="53"/>
      <c r="I18" s="70">
        <v>0</v>
      </c>
      <c r="J18" s="53"/>
      <c r="K18" s="59">
        <v>0</v>
      </c>
      <c r="L18" s="59"/>
      <c r="M18" s="70">
        <v>0</v>
      </c>
      <c r="N18" s="70"/>
      <c r="O18" s="70">
        <v>775687739</v>
      </c>
      <c r="P18" s="70"/>
      <c r="Q18" s="70">
        <v>775687739</v>
      </c>
    </row>
    <row r="19" spans="1:17" ht="35.25" customHeight="1" x14ac:dyDescent="0.45">
      <c r="A19" s="14" t="s">
        <v>126</v>
      </c>
      <c r="B19" s="15"/>
      <c r="C19" s="59">
        <v>0</v>
      </c>
      <c r="D19" s="59"/>
      <c r="E19" s="59">
        <v>0</v>
      </c>
      <c r="F19" s="53"/>
      <c r="G19" s="59">
        <v>0</v>
      </c>
      <c r="H19" s="53"/>
      <c r="I19" s="70">
        <v>0</v>
      </c>
      <c r="J19" s="53"/>
      <c r="K19" s="59">
        <v>0</v>
      </c>
      <c r="L19" s="59"/>
      <c r="M19" s="70">
        <v>0</v>
      </c>
      <c r="N19" s="70"/>
      <c r="O19" s="70">
        <v>57648685</v>
      </c>
      <c r="P19" s="70"/>
      <c r="Q19" s="70">
        <v>57648685</v>
      </c>
    </row>
    <row r="20" spans="1:17" ht="18.75" x14ac:dyDescent="0.45">
      <c r="A20" s="184" t="s">
        <v>134</v>
      </c>
      <c r="B20" s="15"/>
      <c r="C20" s="59">
        <v>0</v>
      </c>
      <c r="D20" s="163"/>
      <c r="E20" s="70">
        <v>0</v>
      </c>
      <c r="F20" s="163"/>
      <c r="G20" s="163">
        <v>0</v>
      </c>
      <c r="H20" s="163"/>
      <c r="I20" s="172">
        <v>0</v>
      </c>
      <c r="J20" s="163"/>
      <c r="K20" s="172">
        <v>0</v>
      </c>
      <c r="L20" s="163"/>
      <c r="M20" s="70">
        <v>0</v>
      </c>
      <c r="N20" s="163"/>
      <c r="O20" s="163">
        <v>452866734</v>
      </c>
      <c r="P20" s="163"/>
      <c r="Q20" s="70">
        <v>452866734</v>
      </c>
    </row>
    <row r="21" spans="1:17" ht="37.5" customHeight="1" x14ac:dyDescent="0.45">
      <c r="A21" s="184" t="s">
        <v>142</v>
      </c>
      <c r="C21" s="163">
        <v>0</v>
      </c>
      <c r="D21" s="163"/>
      <c r="E21" s="59">
        <v>31119565</v>
      </c>
      <c r="F21" s="163"/>
      <c r="G21" s="163">
        <v>0</v>
      </c>
      <c r="H21" s="163"/>
      <c r="I21" s="173">
        <v>31119565</v>
      </c>
      <c r="J21" s="163"/>
      <c r="K21" s="163">
        <v>0</v>
      </c>
      <c r="L21" s="163"/>
      <c r="M21" s="70">
        <v>31119566</v>
      </c>
      <c r="N21" s="163"/>
      <c r="O21" s="163">
        <v>3201231</v>
      </c>
      <c r="P21" s="163"/>
      <c r="Q21" s="70">
        <v>34320797</v>
      </c>
    </row>
    <row r="22" spans="1:17" ht="37.5" customHeight="1" x14ac:dyDescent="0.45">
      <c r="A22" s="184" t="s">
        <v>119</v>
      </c>
      <c r="C22" s="182">
        <v>284836602</v>
      </c>
      <c r="D22" s="182"/>
      <c r="E22" s="59">
        <v>0</v>
      </c>
      <c r="F22" s="182"/>
      <c r="G22" s="182">
        <v>0</v>
      </c>
      <c r="H22" s="182"/>
      <c r="I22" s="173">
        <v>284836602</v>
      </c>
      <c r="J22" s="182"/>
      <c r="K22" s="182">
        <v>1651143617</v>
      </c>
      <c r="L22" s="182"/>
      <c r="M22" s="70">
        <v>-13775000</v>
      </c>
      <c r="N22" s="182"/>
      <c r="O22" s="182">
        <v>0</v>
      </c>
      <c r="P22" s="182"/>
      <c r="Q22" s="70">
        <v>1637368617</v>
      </c>
    </row>
    <row r="23" spans="1:17" ht="19.5" thickBot="1" x14ac:dyDescent="0.5">
      <c r="C23" s="78">
        <f>SUM(C10:C22)</f>
        <v>284836602</v>
      </c>
      <c r="D23" s="16"/>
      <c r="E23" s="78">
        <f>SUM(E10:E22)</f>
        <v>150748474</v>
      </c>
      <c r="F23" s="36"/>
      <c r="G23" s="78">
        <f>SUM(G10:G22)</f>
        <v>-314288</v>
      </c>
      <c r="H23" s="36"/>
      <c r="I23" s="78">
        <f>SUM(I10:I22)</f>
        <v>435270788</v>
      </c>
      <c r="J23" s="36"/>
      <c r="K23" s="78">
        <f>SUM(K10:K22)</f>
        <v>1651143617</v>
      </c>
      <c r="L23" s="16"/>
      <c r="M23" s="78">
        <f>SUM(M10:M22)</f>
        <v>-1064199208</v>
      </c>
      <c r="N23" s="36"/>
      <c r="O23" s="57">
        <f>SUM(O10:O22)</f>
        <v>2285044029</v>
      </c>
      <c r="P23" s="36"/>
      <c r="Q23" s="57">
        <f>SUM(Q10:Q22)</f>
        <v>2871988438</v>
      </c>
    </row>
    <row r="24" spans="1:17" ht="18.75" thickTop="1" x14ac:dyDescent="0.45"/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rintOptions horizontalCentered="1"/>
  <pageMargins left="0" right="0" top="0.15748031496062992" bottom="0" header="0.31496062992125984" footer="0.31496062992125984"/>
  <pageSetup scale="88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rightToLeft="1" view="pageBreakPreview" zoomScale="90" zoomScaleNormal="100" zoomScaleSheetLayoutView="90" workbookViewId="0">
      <selection activeCell="A3" sqref="A3:L3"/>
    </sheetView>
  </sheetViews>
  <sheetFormatPr defaultColWidth="9.125" defaultRowHeight="15.75" x14ac:dyDescent="0.4"/>
  <cols>
    <col min="1" max="1" width="16.125" style="4" customWidth="1"/>
    <col min="2" max="2" width="0.75" style="4" customWidth="1"/>
    <col min="3" max="3" width="19.875" style="4" customWidth="1"/>
    <col min="4" max="4" width="0.75" style="4" customWidth="1"/>
    <col min="5" max="5" width="11.875" style="4" customWidth="1"/>
    <col min="6" max="6" width="0.25" style="4" customWidth="1"/>
    <col min="7" max="7" width="12.125" style="4" customWidth="1"/>
    <col min="8" max="8" width="0.625" style="4" customWidth="1"/>
    <col min="9" max="9" width="12" style="4" customWidth="1"/>
    <col min="10" max="10" width="0.625" style="4" customWidth="1"/>
    <col min="11" max="11" width="14.875" style="4" customWidth="1"/>
    <col min="12" max="12" width="0.75" style="4" customWidth="1"/>
    <col min="13" max="16" width="9.125" style="4"/>
    <col min="17" max="17" width="9.375" style="4" customWidth="1"/>
    <col min="18" max="18" width="9.125" style="4"/>
    <col min="19" max="19" width="12.375" style="4" customWidth="1"/>
    <col min="20" max="20" width="9.125" style="4"/>
    <col min="21" max="21" width="16.625" style="4" customWidth="1"/>
    <col min="22" max="16384" width="9.125" style="4"/>
  </cols>
  <sheetData>
    <row r="1" spans="1:13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3" ht="24" x14ac:dyDescent="0.6">
      <c r="A2" s="211" t="s">
        <v>97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ht="63.75" customHeight="1" x14ac:dyDescent="0.7">
      <c r="A4" s="219" t="s">
        <v>46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6.5" thickBot="1" x14ac:dyDescent="0.45">
      <c r="A5" s="2"/>
      <c r="B5" s="2"/>
      <c r="C5" s="2"/>
      <c r="E5" s="2"/>
      <c r="F5" s="2"/>
      <c r="G5" s="2"/>
      <c r="H5" s="2"/>
      <c r="I5" s="2"/>
      <c r="J5" s="2"/>
      <c r="K5" s="2"/>
      <c r="L5" s="2"/>
    </row>
    <row r="6" spans="1:13" ht="37.5" customHeight="1" thickBot="1" x14ac:dyDescent="0.45">
      <c r="A6" s="267" t="s">
        <v>34</v>
      </c>
      <c r="B6" s="267"/>
      <c r="C6" s="267"/>
      <c r="D6" s="133"/>
      <c r="E6" s="268" t="s">
        <v>147</v>
      </c>
      <c r="F6" s="268"/>
      <c r="G6" s="268"/>
      <c r="H6" s="268"/>
      <c r="I6" s="267" t="s">
        <v>238</v>
      </c>
      <c r="J6" s="267"/>
      <c r="K6" s="267"/>
      <c r="L6" s="267"/>
      <c r="M6" s="3"/>
    </row>
    <row r="7" spans="1:13" ht="59.25" customHeight="1" x14ac:dyDescent="0.4">
      <c r="A7" s="265" t="s">
        <v>30</v>
      </c>
      <c r="B7" s="133"/>
      <c r="C7" s="265" t="s">
        <v>20</v>
      </c>
      <c r="D7" s="16"/>
      <c r="E7" s="73" t="s">
        <v>31</v>
      </c>
      <c r="F7" s="74"/>
      <c r="G7" s="73" t="s">
        <v>32</v>
      </c>
      <c r="H7" s="134"/>
      <c r="I7" s="73" t="s">
        <v>31</v>
      </c>
      <c r="J7" s="74"/>
      <c r="K7" s="73" t="s">
        <v>32</v>
      </c>
      <c r="L7" s="74"/>
      <c r="M7" s="7"/>
    </row>
    <row r="8" spans="1:13" ht="22.5" customHeight="1" x14ac:dyDescent="0.4">
      <c r="A8" s="266"/>
      <c r="B8" s="133"/>
      <c r="C8" s="266"/>
      <c r="D8" s="73"/>
      <c r="E8" s="73" t="s">
        <v>106</v>
      </c>
      <c r="F8" s="133"/>
      <c r="G8" s="73"/>
      <c r="H8" s="133"/>
      <c r="I8" s="73" t="s">
        <v>106</v>
      </c>
      <c r="J8" s="133"/>
      <c r="K8" s="73"/>
      <c r="L8" s="74"/>
      <c r="M8" s="23"/>
    </row>
    <row r="9" spans="1:13" ht="22.5" customHeight="1" x14ac:dyDescent="0.4">
      <c r="A9" s="59" t="s">
        <v>173</v>
      </c>
      <c r="B9" s="59"/>
      <c r="C9" s="135" t="s">
        <v>177</v>
      </c>
      <c r="D9" s="73"/>
      <c r="E9" s="204">
        <v>930852</v>
      </c>
      <c r="F9" s="205"/>
      <c r="G9" s="204"/>
      <c r="H9" s="205"/>
      <c r="I9" s="204">
        <v>174224264</v>
      </c>
      <c r="J9" s="133"/>
      <c r="K9" s="73"/>
      <c r="L9" s="74"/>
      <c r="M9" s="197"/>
    </row>
    <row r="10" spans="1:13" ht="22.5" customHeight="1" thickBot="1" x14ac:dyDescent="0.45">
      <c r="A10" s="73" t="s">
        <v>179</v>
      </c>
      <c r="B10" s="133"/>
      <c r="C10" s="73" t="s">
        <v>180</v>
      </c>
      <c r="D10" s="73"/>
      <c r="E10" s="206">
        <v>317269</v>
      </c>
      <c r="F10" s="205"/>
      <c r="G10" s="206"/>
      <c r="H10" s="205"/>
      <c r="I10" s="206">
        <v>74954202</v>
      </c>
      <c r="J10" s="133"/>
      <c r="K10" s="203"/>
      <c r="L10" s="74"/>
      <c r="M10" s="197"/>
    </row>
    <row r="11" spans="1:13" s="48" customFormat="1" ht="31.5" customHeight="1" thickTop="1" x14ac:dyDescent="0.45">
      <c r="D11" s="59"/>
      <c r="E11" s="207">
        <f>SUM(E9:E10)</f>
        <v>1248121</v>
      </c>
      <c r="F11" s="208"/>
      <c r="G11" s="204"/>
      <c r="H11" s="208"/>
      <c r="I11" s="207">
        <f>SUM(I9:I10)</f>
        <v>249178466</v>
      </c>
      <c r="J11" s="59"/>
      <c r="K11" s="202"/>
      <c r="L11" s="16"/>
      <c r="M11" s="77"/>
    </row>
    <row r="12" spans="1:13" ht="20.25" hidden="1" thickTop="1" thickBot="1" x14ac:dyDescent="0.5">
      <c r="A12" s="76" t="s">
        <v>8</v>
      </c>
      <c r="B12" s="68"/>
      <c r="C12" s="69"/>
      <c r="D12" s="59"/>
      <c r="E12" s="52">
        <f>SUM(E10)</f>
        <v>317269</v>
      </c>
      <c r="F12" s="68"/>
      <c r="G12" s="52">
        <v>100</v>
      </c>
      <c r="H12" s="68"/>
      <c r="I12" s="52">
        <f>SUM(I10)</f>
        <v>74954202</v>
      </c>
      <c r="J12" s="68"/>
      <c r="K12" s="52" t="s">
        <v>29</v>
      </c>
      <c r="L12" s="7"/>
      <c r="M12" s="7"/>
    </row>
  </sheetData>
  <mergeCells count="9">
    <mergeCell ref="A1:L1"/>
    <mergeCell ref="A2:L2"/>
    <mergeCell ref="A3:L3"/>
    <mergeCell ref="A7:A8"/>
    <mergeCell ref="C7:C8"/>
    <mergeCell ref="A6:C6"/>
    <mergeCell ref="E6:H6"/>
    <mergeCell ref="A4:L4"/>
    <mergeCell ref="I6:L6"/>
  </mergeCells>
  <printOptions horizontalCentered="1"/>
  <pageMargins left="0" right="0" top="0.15748031496062992" bottom="0" header="0.31496062992125984" footer="0.31496062992125984"/>
  <pageSetup scale="95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view="pageBreakPreview" zoomScaleNormal="90" zoomScaleSheetLayoutView="100" workbookViewId="0">
      <selection activeCell="C5" sqref="C5"/>
    </sheetView>
  </sheetViews>
  <sheetFormatPr defaultRowHeight="14.25" x14ac:dyDescent="0.2"/>
  <cols>
    <col min="1" max="1" width="32.375" customWidth="1"/>
    <col min="2" max="2" width="1.375" customWidth="1"/>
    <col min="3" max="3" width="17.625" customWidth="1"/>
    <col min="4" max="4" width="1.25" customWidth="1"/>
    <col min="5" max="5" width="27.125" customWidth="1"/>
    <col min="8" max="8" width="10.625" bestFit="1" customWidth="1"/>
    <col min="14" max="14" width="9.375" customWidth="1"/>
    <col min="16" max="16" width="12.375" customWidth="1"/>
    <col min="18" max="18" width="16.625" customWidth="1"/>
  </cols>
  <sheetData>
    <row r="1" spans="1:8" ht="24" x14ac:dyDescent="0.6">
      <c r="A1" s="211" t="s">
        <v>113</v>
      </c>
      <c r="B1" s="211"/>
      <c r="C1" s="211"/>
      <c r="D1" s="211"/>
      <c r="E1" s="211"/>
      <c r="F1" s="211"/>
    </row>
    <row r="2" spans="1:8" ht="24" x14ac:dyDescent="0.6">
      <c r="A2" s="211" t="s">
        <v>97</v>
      </c>
      <c r="B2" s="211"/>
      <c r="C2" s="211"/>
      <c r="D2" s="211"/>
      <c r="E2" s="211"/>
      <c r="F2" s="211"/>
    </row>
    <row r="3" spans="1:8" ht="24" x14ac:dyDescent="0.6">
      <c r="A3" s="211" t="s">
        <v>236</v>
      </c>
      <c r="B3" s="211"/>
      <c r="C3" s="211"/>
      <c r="D3" s="211"/>
      <c r="E3" s="211"/>
      <c r="F3" s="211"/>
    </row>
    <row r="4" spans="1:8" ht="66" customHeight="1" x14ac:dyDescent="0.7">
      <c r="A4" s="269" t="s">
        <v>47</v>
      </c>
      <c r="B4" s="269"/>
      <c r="C4" s="269"/>
      <c r="D4" s="269"/>
      <c r="E4" s="269"/>
    </row>
    <row r="5" spans="1:8" ht="45.75" customHeight="1" thickBot="1" x14ac:dyDescent="0.25">
      <c r="A5" s="10"/>
      <c r="B5" s="3"/>
      <c r="C5" s="18" t="s">
        <v>242</v>
      </c>
      <c r="D5" s="7"/>
      <c r="E5" s="18" t="s">
        <v>241</v>
      </c>
    </row>
    <row r="6" spans="1:8" ht="16.5" customHeight="1" x14ac:dyDescent="0.45">
      <c r="A6" s="258" t="s">
        <v>48</v>
      </c>
      <c r="B6" s="259"/>
      <c r="C6" s="255" t="s">
        <v>12</v>
      </c>
      <c r="D6" s="13"/>
      <c r="E6" s="255" t="s">
        <v>12</v>
      </c>
      <c r="F6" s="168"/>
      <c r="G6" s="167"/>
      <c r="H6" s="168"/>
    </row>
    <row r="7" spans="1:8" ht="19.5" thickBot="1" x14ac:dyDescent="0.5">
      <c r="A7" s="260"/>
      <c r="B7" s="260"/>
      <c r="C7" s="257"/>
      <c r="D7" s="8"/>
      <c r="E7" s="257"/>
      <c r="F7" s="168"/>
      <c r="G7" s="167"/>
      <c r="H7" s="168"/>
    </row>
    <row r="8" spans="1:8" ht="18.75" x14ac:dyDescent="0.45">
      <c r="A8" s="14" t="s">
        <v>235</v>
      </c>
      <c r="B8" s="15"/>
      <c r="C8" s="70">
        <v>0</v>
      </c>
      <c r="D8" s="58"/>
      <c r="E8" s="70">
        <v>87451204</v>
      </c>
      <c r="F8" s="168"/>
      <c r="G8" s="167"/>
      <c r="H8" s="168"/>
    </row>
    <row r="9" spans="1:8" ht="18.75" x14ac:dyDescent="0.2">
      <c r="A9" s="14" t="s">
        <v>143</v>
      </c>
      <c r="B9" s="15"/>
      <c r="C9" s="70">
        <v>0</v>
      </c>
      <c r="D9" s="58"/>
      <c r="E9" s="70">
        <v>288692</v>
      </c>
    </row>
    <row r="10" spans="1:8" ht="18.75" x14ac:dyDescent="0.2">
      <c r="A10" s="14" t="s">
        <v>144</v>
      </c>
      <c r="B10" s="15"/>
      <c r="C10" s="70">
        <v>-13568350</v>
      </c>
      <c r="D10" s="58"/>
      <c r="E10" s="70">
        <v>441349034</v>
      </c>
    </row>
    <row r="11" spans="1:8" ht="19.5" thickBot="1" x14ac:dyDescent="0.25">
      <c r="A11" s="14" t="s">
        <v>141</v>
      </c>
      <c r="B11" s="15"/>
      <c r="C11" s="57">
        <v>-13568350</v>
      </c>
      <c r="D11" s="58"/>
      <c r="E11" s="78">
        <v>529088930</v>
      </c>
    </row>
    <row r="12" spans="1:8" ht="15" thickTop="1" x14ac:dyDescent="0.2"/>
  </sheetData>
  <mergeCells count="8">
    <mergeCell ref="A1:F1"/>
    <mergeCell ref="A2:F2"/>
    <mergeCell ref="A3:F3"/>
    <mergeCell ref="E6:E7"/>
    <mergeCell ref="C6:C7"/>
    <mergeCell ref="A4:E4"/>
    <mergeCell ref="A6:A7"/>
    <mergeCell ref="B6:B7"/>
  </mergeCells>
  <printOptions horizontalCentered="1"/>
  <pageMargins left="0" right="0" top="0.15748031496062992" bottom="0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rightToLeft="1" view="pageBreakPreview" zoomScale="90" zoomScaleNormal="100" zoomScaleSheetLayoutView="90" workbookViewId="0">
      <selection activeCell="C5" sqref="C5:I5"/>
    </sheetView>
  </sheetViews>
  <sheetFormatPr defaultRowHeight="14.25" x14ac:dyDescent="0.2"/>
  <cols>
    <col min="1" max="1" width="22.625" bestFit="1" customWidth="1"/>
    <col min="2" max="2" width="0.625" customWidth="1"/>
    <col min="3" max="3" width="9.125" customWidth="1"/>
    <col min="4" max="4" width="0.75" customWidth="1"/>
    <col min="5" max="5" width="14.875" bestFit="1" customWidth="1"/>
    <col min="6" max="6" width="0.625" customWidth="1"/>
    <col min="7" max="7" width="13.875" bestFit="1" customWidth="1"/>
    <col min="8" max="8" width="0.75" customWidth="1"/>
    <col min="9" max="9" width="17" customWidth="1"/>
    <col min="10" max="10" width="1" customWidth="1"/>
    <col min="11" max="11" width="9.875" bestFit="1" customWidth="1"/>
    <col min="12" max="12" width="0.75" customWidth="1"/>
    <col min="13" max="13" width="16.125" bestFit="1" customWidth="1"/>
    <col min="14" max="14" width="1" customWidth="1"/>
    <col min="15" max="15" width="16" bestFit="1" customWidth="1"/>
    <col min="16" max="16" width="1" customWidth="1"/>
    <col min="17" max="17" width="14.875" bestFit="1" customWidth="1"/>
    <col min="19" max="19" width="12.375" customWidth="1"/>
    <col min="21" max="21" width="16.625" customWidth="1"/>
  </cols>
  <sheetData>
    <row r="1" spans="1:17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7" ht="24" x14ac:dyDescent="0.6">
      <c r="A2" s="211" t="s">
        <v>97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7" ht="54" customHeight="1" x14ac:dyDescent="0.7">
      <c r="A4" s="219" t="s">
        <v>103</v>
      </c>
      <c r="B4" s="219"/>
      <c r="C4" s="219"/>
      <c r="D4" s="219"/>
      <c r="E4" s="219"/>
      <c r="F4" s="219"/>
      <c r="G4" s="219"/>
      <c r="H4" s="219"/>
    </row>
    <row r="5" spans="1:17" ht="20.25" thickBot="1" x14ac:dyDescent="0.55000000000000004">
      <c r="A5" s="11"/>
      <c r="B5" s="11"/>
      <c r="C5" s="270" t="s">
        <v>242</v>
      </c>
      <c r="D5" s="270"/>
      <c r="E5" s="270"/>
      <c r="F5" s="270"/>
      <c r="G5" s="270"/>
      <c r="H5" s="270"/>
      <c r="I5" s="270"/>
      <c r="J5" s="148"/>
      <c r="K5" s="270" t="s">
        <v>241</v>
      </c>
      <c r="L5" s="270"/>
      <c r="M5" s="270"/>
      <c r="N5" s="270"/>
      <c r="O5" s="270"/>
      <c r="P5" s="270"/>
      <c r="Q5" s="270"/>
    </row>
    <row r="6" spans="1:17" ht="53.25" customHeight="1" thickBot="1" x14ac:dyDescent="0.5">
      <c r="A6" s="29" t="s">
        <v>73</v>
      </c>
      <c r="B6" s="29"/>
      <c r="C6" s="33" t="s">
        <v>9</v>
      </c>
      <c r="D6" s="29"/>
      <c r="E6" s="35" t="s">
        <v>37</v>
      </c>
      <c r="F6" s="29"/>
      <c r="G6" s="33" t="s">
        <v>83</v>
      </c>
      <c r="H6" s="29"/>
      <c r="I6" s="35" t="s">
        <v>86</v>
      </c>
      <c r="J6" s="11"/>
      <c r="K6" s="33" t="s">
        <v>9</v>
      </c>
      <c r="L6" s="29"/>
      <c r="M6" s="35" t="s">
        <v>37</v>
      </c>
      <c r="N6" s="29"/>
      <c r="O6" s="33" t="s">
        <v>83</v>
      </c>
      <c r="P6" s="29"/>
      <c r="Q6" s="35" t="s">
        <v>84</v>
      </c>
    </row>
    <row r="7" spans="1:17" s="129" customFormat="1" ht="18.75" x14ac:dyDescent="0.2">
      <c r="A7" s="130" t="s">
        <v>160</v>
      </c>
      <c r="B7" s="29"/>
      <c r="C7" s="59">
        <v>20000</v>
      </c>
      <c r="D7" s="54"/>
      <c r="E7" s="59">
        <v>357931962</v>
      </c>
      <c r="F7" s="54"/>
      <c r="G7" s="59">
        <v>260553947</v>
      </c>
      <c r="H7" s="54"/>
      <c r="I7" s="70">
        <v>97378015</v>
      </c>
      <c r="J7" s="54"/>
      <c r="K7" s="59">
        <v>20000</v>
      </c>
      <c r="L7" s="54"/>
      <c r="M7" s="59">
        <v>357931962</v>
      </c>
      <c r="N7" s="54"/>
      <c r="O7" s="59">
        <v>260553947</v>
      </c>
      <c r="P7" s="54"/>
      <c r="Q7" s="70">
        <v>97378015</v>
      </c>
    </row>
    <row r="8" spans="1:17" s="129" customFormat="1" ht="18.75" x14ac:dyDescent="0.2">
      <c r="A8" s="130" t="s">
        <v>155</v>
      </c>
      <c r="B8" s="29"/>
      <c r="C8" s="59">
        <v>21687</v>
      </c>
      <c r="D8" s="54"/>
      <c r="E8" s="59">
        <v>569395415</v>
      </c>
      <c r="F8" s="54"/>
      <c r="G8" s="59">
        <v>269894996</v>
      </c>
      <c r="H8" s="54"/>
      <c r="I8" s="70">
        <v>299500419</v>
      </c>
      <c r="J8" s="54"/>
      <c r="K8" s="59">
        <v>672151</v>
      </c>
      <c r="L8" s="54"/>
      <c r="M8" s="59">
        <v>17179026091</v>
      </c>
      <c r="N8" s="54"/>
      <c r="O8" s="59">
        <v>8363524799</v>
      </c>
      <c r="P8" s="54"/>
      <c r="Q8" s="70">
        <v>8815501292</v>
      </c>
    </row>
    <row r="9" spans="1:17" s="129" customFormat="1" ht="18.75" x14ac:dyDescent="0.2">
      <c r="A9" s="130" t="s">
        <v>152</v>
      </c>
      <c r="B9" s="29"/>
      <c r="C9" s="59">
        <v>5000</v>
      </c>
      <c r="D9" s="54"/>
      <c r="E9" s="59">
        <v>170753760</v>
      </c>
      <c r="F9" s="54"/>
      <c r="G9" s="59">
        <v>116086880</v>
      </c>
      <c r="H9" s="54"/>
      <c r="I9" s="70">
        <v>54666880</v>
      </c>
      <c r="J9" s="54"/>
      <c r="K9" s="59">
        <v>22905</v>
      </c>
      <c r="L9" s="54"/>
      <c r="M9" s="59">
        <v>779173339</v>
      </c>
      <c r="N9" s="54"/>
      <c r="O9" s="59">
        <v>531793997</v>
      </c>
      <c r="P9" s="54"/>
      <c r="Q9" s="70">
        <v>247379342</v>
      </c>
    </row>
    <row r="10" spans="1:17" s="129" customFormat="1" ht="18.75" x14ac:dyDescent="0.2">
      <c r="A10" s="130" t="s">
        <v>197</v>
      </c>
      <c r="B10" s="29"/>
      <c r="C10" s="59">
        <v>0</v>
      </c>
      <c r="D10" s="54"/>
      <c r="E10" s="59">
        <v>0</v>
      </c>
      <c r="F10" s="54"/>
      <c r="G10" s="59">
        <v>0</v>
      </c>
      <c r="H10" s="54"/>
      <c r="I10" s="70">
        <v>0</v>
      </c>
      <c r="J10" s="54"/>
      <c r="K10" s="59">
        <v>270112</v>
      </c>
      <c r="L10" s="54"/>
      <c r="M10" s="59">
        <v>2996802380</v>
      </c>
      <c r="N10" s="54"/>
      <c r="O10" s="59">
        <v>1473836852</v>
      </c>
      <c r="P10" s="54"/>
      <c r="Q10" s="70">
        <v>1522965528</v>
      </c>
    </row>
    <row r="11" spans="1:17" s="129" customFormat="1" ht="18.75" x14ac:dyDescent="0.2">
      <c r="A11" s="130" t="s">
        <v>198</v>
      </c>
      <c r="B11" s="29"/>
      <c r="C11" s="59">
        <v>0</v>
      </c>
      <c r="D11" s="54"/>
      <c r="E11" s="59">
        <v>0</v>
      </c>
      <c r="F11" s="54"/>
      <c r="G11" s="59">
        <v>0</v>
      </c>
      <c r="H11" s="54"/>
      <c r="I11" s="70">
        <v>0</v>
      </c>
      <c r="J11" s="54"/>
      <c r="K11" s="59">
        <v>300000</v>
      </c>
      <c r="L11" s="54"/>
      <c r="M11" s="59">
        <v>2835387985</v>
      </c>
      <c r="N11" s="54"/>
      <c r="O11" s="59">
        <v>2429449877</v>
      </c>
      <c r="P11" s="54"/>
      <c r="Q11" s="70">
        <v>405938108</v>
      </c>
    </row>
    <row r="12" spans="1:17" s="129" customFormat="1" ht="18.75" x14ac:dyDescent="0.2">
      <c r="A12" s="130" t="s">
        <v>148</v>
      </c>
      <c r="B12" s="29"/>
      <c r="C12" s="59">
        <v>0</v>
      </c>
      <c r="D12" s="54"/>
      <c r="E12" s="59">
        <v>0</v>
      </c>
      <c r="F12" s="54"/>
      <c r="G12" s="59">
        <v>0</v>
      </c>
      <c r="H12" s="54"/>
      <c r="I12" s="70">
        <v>0</v>
      </c>
      <c r="J12" s="54"/>
      <c r="K12" s="59">
        <v>468145</v>
      </c>
      <c r="L12" s="54"/>
      <c r="M12" s="59">
        <v>2859789211</v>
      </c>
      <c r="N12" s="54"/>
      <c r="O12" s="59">
        <v>2015632469</v>
      </c>
      <c r="P12" s="54"/>
      <c r="Q12" s="70">
        <v>844156742</v>
      </c>
    </row>
    <row r="13" spans="1:17" s="129" customFormat="1" ht="18.75" x14ac:dyDescent="0.2">
      <c r="A13" s="130" t="s">
        <v>199</v>
      </c>
      <c r="B13" s="29"/>
      <c r="C13" s="59">
        <v>0</v>
      </c>
      <c r="D13" s="54"/>
      <c r="E13" s="59">
        <v>0</v>
      </c>
      <c r="F13" s="54"/>
      <c r="G13" s="59">
        <v>0</v>
      </c>
      <c r="H13" s="54"/>
      <c r="I13" s="70">
        <v>0</v>
      </c>
      <c r="J13" s="54"/>
      <c r="K13" s="59">
        <v>1500000</v>
      </c>
      <c r="L13" s="54"/>
      <c r="M13" s="59">
        <v>8684377375</v>
      </c>
      <c r="N13" s="54"/>
      <c r="O13" s="59">
        <v>7847615250</v>
      </c>
      <c r="P13" s="54"/>
      <c r="Q13" s="70">
        <v>836762125</v>
      </c>
    </row>
    <row r="14" spans="1:17" s="129" customFormat="1" ht="18.75" x14ac:dyDescent="0.2">
      <c r="A14" s="130" t="s">
        <v>200</v>
      </c>
      <c r="B14" s="29"/>
      <c r="C14" s="59">
        <v>0</v>
      </c>
      <c r="D14" s="54"/>
      <c r="E14" s="59">
        <v>0</v>
      </c>
      <c r="F14" s="54"/>
      <c r="G14" s="59">
        <v>0</v>
      </c>
      <c r="H14" s="54"/>
      <c r="I14" s="70">
        <v>0</v>
      </c>
      <c r="J14" s="54"/>
      <c r="K14" s="59">
        <v>500000</v>
      </c>
      <c r="L14" s="54"/>
      <c r="M14" s="59">
        <v>1042471129</v>
      </c>
      <c r="N14" s="54"/>
      <c r="O14" s="59">
        <v>1007151600</v>
      </c>
      <c r="P14" s="54"/>
      <c r="Q14" s="70">
        <v>35319529</v>
      </c>
    </row>
    <row r="15" spans="1:17" s="129" customFormat="1" ht="18.75" x14ac:dyDescent="0.2">
      <c r="A15" s="130" t="s">
        <v>201</v>
      </c>
      <c r="B15" s="29"/>
      <c r="C15" s="59">
        <v>0</v>
      </c>
      <c r="D15" s="54"/>
      <c r="E15" s="59">
        <v>0</v>
      </c>
      <c r="F15" s="54"/>
      <c r="G15" s="59">
        <v>0</v>
      </c>
      <c r="H15" s="54"/>
      <c r="I15" s="70">
        <v>0</v>
      </c>
      <c r="J15" s="54"/>
      <c r="K15" s="59">
        <v>204683</v>
      </c>
      <c r="L15" s="54"/>
      <c r="M15" s="59">
        <v>809912232</v>
      </c>
      <c r="N15" s="54"/>
      <c r="O15" s="59">
        <v>787920586</v>
      </c>
      <c r="P15" s="54"/>
      <c r="Q15" s="70">
        <v>21991646</v>
      </c>
    </row>
    <row r="16" spans="1:17" s="129" customFormat="1" ht="18.75" x14ac:dyDescent="0.2">
      <c r="A16" s="130" t="s">
        <v>202</v>
      </c>
      <c r="B16" s="29"/>
      <c r="C16" s="59">
        <v>0</v>
      </c>
      <c r="D16" s="54"/>
      <c r="E16" s="59">
        <v>0</v>
      </c>
      <c r="F16" s="54"/>
      <c r="G16" s="59">
        <v>0</v>
      </c>
      <c r="H16" s="54"/>
      <c r="I16" s="70">
        <v>0</v>
      </c>
      <c r="J16" s="54"/>
      <c r="K16" s="59">
        <v>400000</v>
      </c>
      <c r="L16" s="54"/>
      <c r="M16" s="59">
        <v>4186892525</v>
      </c>
      <c r="N16" s="54"/>
      <c r="O16" s="59">
        <v>4010045230</v>
      </c>
      <c r="P16" s="54"/>
      <c r="Q16" s="70">
        <v>176847295</v>
      </c>
    </row>
    <row r="17" spans="1:17" s="129" customFormat="1" ht="18.75" x14ac:dyDescent="0.2">
      <c r="A17" s="130" t="s">
        <v>128</v>
      </c>
      <c r="B17" s="29"/>
      <c r="C17" s="59">
        <v>0</v>
      </c>
      <c r="D17" s="54"/>
      <c r="E17" s="59">
        <v>0</v>
      </c>
      <c r="F17" s="54"/>
      <c r="G17" s="59">
        <v>0</v>
      </c>
      <c r="H17" s="54"/>
      <c r="I17" s="70">
        <v>0</v>
      </c>
      <c r="J17" s="54"/>
      <c r="K17" s="59">
        <v>508596</v>
      </c>
      <c r="L17" s="54"/>
      <c r="M17" s="59">
        <v>3427163872</v>
      </c>
      <c r="N17" s="54"/>
      <c r="O17" s="59">
        <v>1505206621</v>
      </c>
      <c r="P17" s="54"/>
      <c r="Q17" s="70">
        <v>1921957251</v>
      </c>
    </row>
    <row r="18" spans="1:17" s="129" customFormat="1" ht="18.75" x14ac:dyDescent="0.2">
      <c r="A18" s="130" t="s">
        <v>203</v>
      </c>
      <c r="B18" s="29"/>
      <c r="C18" s="59">
        <v>0</v>
      </c>
      <c r="D18" s="54"/>
      <c r="E18" s="59">
        <v>0</v>
      </c>
      <c r="F18" s="54"/>
      <c r="G18" s="59">
        <v>0</v>
      </c>
      <c r="H18" s="54"/>
      <c r="I18" s="70">
        <v>0</v>
      </c>
      <c r="J18" s="54"/>
      <c r="K18" s="59">
        <v>101999</v>
      </c>
      <c r="L18" s="54"/>
      <c r="M18" s="59">
        <v>258401553</v>
      </c>
      <c r="N18" s="54"/>
      <c r="O18" s="59">
        <v>260199369</v>
      </c>
      <c r="P18" s="54"/>
      <c r="Q18" s="70">
        <v>-1797816</v>
      </c>
    </row>
    <row r="19" spans="1:17" s="129" customFormat="1" ht="18.75" x14ac:dyDescent="0.2">
      <c r="A19" s="130" t="s">
        <v>204</v>
      </c>
      <c r="B19" s="29"/>
      <c r="C19" s="59">
        <v>0</v>
      </c>
      <c r="D19" s="54"/>
      <c r="E19" s="59">
        <v>0</v>
      </c>
      <c r="F19" s="54"/>
      <c r="G19" s="59">
        <v>0</v>
      </c>
      <c r="H19" s="54"/>
      <c r="I19" s="70">
        <v>0</v>
      </c>
      <c r="J19" s="54"/>
      <c r="K19" s="59">
        <v>120000</v>
      </c>
      <c r="L19" s="54"/>
      <c r="M19" s="59">
        <v>2183373000</v>
      </c>
      <c r="N19" s="54"/>
      <c r="O19" s="59">
        <v>1833556080</v>
      </c>
      <c r="P19" s="54"/>
      <c r="Q19" s="70">
        <v>349816920</v>
      </c>
    </row>
    <row r="20" spans="1:17" s="129" customFormat="1" ht="18.75" x14ac:dyDescent="0.2">
      <c r="A20" s="130" t="s">
        <v>205</v>
      </c>
      <c r="B20" s="29"/>
      <c r="C20" s="59">
        <v>0</v>
      </c>
      <c r="D20" s="54"/>
      <c r="E20" s="59">
        <v>0</v>
      </c>
      <c r="F20" s="54"/>
      <c r="G20" s="59">
        <v>0</v>
      </c>
      <c r="H20" s="54"/>
      <c r="I20" s="70">
        <v>0</v>
      </c>
      <c r="J20" s="54"/>
      <c r="K20" s="59">
        <v>750000</v>
      </c>
      <c r="L20" s="54"/>
      <c r="M20" s="59">
        <v>4105490204</v>
      </c>
      <c r="N20" s="54"/>
      <c r="O20" s="59">
        <v>4025966813</v>
      </c>
      <c r="P20" s="54"/>
      <c r="Q20" s="70">
        <v>79523391</v>
      </c>
    </row>
    <row r="21" spans="1:17" s="129" customFormat="1" ht="18.75" x14ac:dyDescent="0.2">
      <c r="A21" s="130" t="s">
        <v>124</v>
      </c>
      <c r="B21" s="29"/>
      <c r="C21" s="59">
        <v>0</v>
      </c>
      <c r="D21" s="54"/>
      <c r="E21" s="59">
        <v>0</v>
      </c>
      <c r="F21" s="54"/>
      <c r="G21" s="59">
        <v>0</v>
      </c>
      <c r="H21" s="54"/>
      <c r="I21" s="70">
        <v>0</v>
      </c>
      <c r="J21" s="54"/>
      <c r="K21" s="59">
        <v>1390000</v>
      </c>
      <c r="L21" s="54"/>
      <c r="M21" s="59">
        <v>8043230968</v>
      </c>
      <c r="N21" s="54"/>
      <c r="O21" s="59">
        <v>8861763955</v>
      </c>
      <c r="P21" s="54"/>
      <c r="Q21" s="70">
        <v>-818532987</v>
      </c>
    </row>
    <row r="22" spans="1:17" s="129" customFormat="1" ht="18.75" x14ac:dyDescent="0.2">
      <c r="A22" s="130" t="s">
        <v>140</v>
      </c>
      <c r="B22" s="29"/>
      <c r="C22" s="59">
        <v>0</v>
      </c>
      <c r="D22" s="54"/>
      <c r="E22" s="59">
        <v>0</v>
      </c>
      <c r="F22" s="54"/>
      <c r="G22" s="59">
        <v>0</v>
      </c>
      <c r="H22" s="54"/>
      <c r="I22" s="70">
        <v>0</v>
      </c>
      <c r="J22" s="54"/>
      <c r="K22" s="59">
        <v>100000</v>
      </c>
      <c r="L22" s="54"/>
      <c r="M22" s="59">
        <v>1205726976</v>
      </c>
      <c r="N22" s="54"/>
      <c r="O22" s="59">
        <v>1285336420</v>
      </c>
      <c r="P22" s="54"/>
      <c r="Q22" s="70">
        <v>-79609444</v>
      </c>
    </row>
    <row r="23" spans="1:17" s="129" customFormat="1" ht="18.75" x14ac:dyDescent="0.2">
      <c r="A23" s="130" t="s">
        <v>206</v>
      </c>
      <c r="B23" s="29"/>
      <c r="C23" s="59">
        <v>0</v>
      </c>
      <c r="D23" s="54"/>
      <c r="E23" s="59">
        <v>0</v>
      </c>
      <c r="F23" s="54"/>
      <c r="G23" s="59">
        <v>0</v>
      </c>
      <c r="H23" s="54"/>
      <c r="I23" s="70">
        <v>0</v>
      </c>
      <c r="J23" s="54"/>
      <c r="K23" s="59">
        <v>229</v>
      </c>
      <c r="L23" s="54"/>
      <c r="M23" s="59">
        <v>709331</v>
      </c>
      <c r="N23" s="54"/>
      <c r="O23" s="59">
        <v>621104</v>
      </c>
      <c r="P23" s="54"/>
      <c r="Q23" s="70">
        <v>88227</v>
      </c>
    </row>
    <row r="24" spans="1:17" s="129" customFormat="1" ht="18.75" x14ac:dyDescent="0.2">
      <c r="A24" s="130" t="s">
        <v>207</v>
      </c>
      <c r="B24" s="29"/>
      <c r="C24" s="59">
        <v>0</v>
      </c>
      <c r="D24" s="54"/>
      <c r="E24" s="59">
        <v>0</v>
      </c>
      <c r="F24" s="54"/>
      <c r="G24" s="59">
        <v>0</v>
      </c>
      <c r="H24" s="54"/>
      <c r="I24" s="70">
        <v>0</v>
      </c>
      <c r="J24" s="54"/>
      <c r="K24" s="59">
        <v>400000</v>
      </c>
      <c r="L24" s="54"/>
      <c r="M24" s="59">
        <v>8542596000</v>
      </c>
      <c r="N24" s="54"/>
      <c r="O24" s="59">
        <v>7696747950</v>
      </c>
      <c r="P24" s="54"/>
      <c r="Q24" s="70">
        <v>845848050</v>
      </c>
    </row>
    <row r="25" spans="1:17" s="129" customFormat="1" ht="18.75" x14ac:dyDescent="0.2">
      <c r="A25" s="130" t="s">
        <v>208</v>
      </c>
      <c r="B25" s="29"/>
      <c r="C25" s="59">
        <v>0</v>
      </c>
      <c r="D25" s="54"/>
      <c r="E25" s="59">
        <v>0</v>
      </c>
      <c r="F25" s="54"/>
      <c r="G25" s="59">
        <v>0</v>
      </c>
      <c r="H25" s="54"/>
      <c r="I25" s="70">
        <v>0</v>
      </c>
      <c r="J25" s="54"/>
      <c r="K25" s="59">
        <v>28000</v>
      </c>
      <c r="L25" s="54"/>
      <c r="M25" s="59">
        <v>882357105</v>
      </c>
      <c r="N25" s="54"/>
      <c r="O25" s="59">
        <v>1004238144</v>
      </c>
      <c r="P25" s="54"/>
      <c r="Q25" s="70">
        <v>-121881039</v>
      </c>
    </row>
    <row r="26" spans="1:17" s="129" customFormat="1" ht="18.75" x14ac:dyDescent="0.2">
      <c r="A26" s="130" t="s">
        <v>209</v>
      </c>
      <c r="B26" s="29"/>
      <c r="C26" s="59">
        <v>0</v>
      </c>
      <c r="D26" s="54"/>
      <c r="E26" s="59">
        <v>0</v>
      </c>
      <c r="F26" s="54"/>
      <c r="G26" s="59">
        <v>0</v>
      </c>
      <c r="H26" s="54"/>
      <c r="I26" s="70">
        <v>0</v>
      </c>
      <c r="J26" s="54"/>
      <c r="K26" s="59">
        <v>1000000</v>
      </c>
      <c r="L26" s="54"/>
      <c r="M26" s="59">
        <v>5295384393</v>
      </c>
      <c r="N26" s="54"/>
      <c r="O26" s="59">
        <v>4130114500</v>
      </c>
      <c r="P26" s="54"/>
      <c r="Q26" s="70">
        <v>1165269893</v>
      </c>
    </row>
    <row r="27" spans="1:17" s="129" customFormat="1" ht="18.75" x14ac:dyDescent="0.2">
      <c r="A27" s="130" t="s">
        <v>210</v>
      </c>
      <c r="B27" s="29"/>
      <c r="C27" s="59">
        <v>0</v>
      </c>
      <c r="D27" s="54"/>
      <c r="E27" s="59">
        <v>0</v>
      </c>
      <c r="F27" s="54"/>
      <c r="G27" s="59">
        <v>0</v>
      </c>
      <c r="H27" s="54"/>
      <c r="I27" s="70">
        <v>0</v>
      </c>
      <c r="J27" s="54"/>
      <c r="K27" s="59">
        <v>485490</v>
      </c>
      <c r="L27" s="54"/>
      <c r="M27" s="59">
        <v>674456428</v>
      </c>
      <c r="N27" s="54"/>
      <c r="O27" s="59">
        <v>482215735</v>
      </c>
      <c r="P27" s="54"/>
      <c r="Q27" s="70">
        <v>192240693</v>
      </c>
    </row>
    <row r="28" spans="1:17" s="129" customFormat="1" ht="18.75" x14ac:dyDescent="0.2">
      <c r="A28" s="130" t="s">
        <v>211</v>
      </c>
      <c r="B28" s="29"/>
      <c r="C28" s="59">
        <v>0</v>
      </c>
      <c r="D28" s="54"/>
      <c r="E28" s="59">
        <v>0</v>
      </c>
      <c r="F28" s="54"/>
      <c r="G28" s="59">
        <v>0</v>
      </c>
      <c r="H28" s="54"/>
      <c r="I28" s="70">
        <v>0</v>
      </c>
      <c r="J28" s="54"/>
      <c r="K28" s="59">
        <v>204895</v>
      </c>
      <c r="L28" s="54"/>
      <c r="M28" s="59">
        <v>532811254</v>
      </c>
      <c r="N28" s="54"/>
      <c r="O28" s="59">
        <v>521979635</v>
      </c>
      <c r="P28" s="54"/>
      <c r="Q28" s="70">
        <v>10831619</v>
      </c>
    </row>
    <row r="29" spans="1:17" s="129" customFormat="1" ht="18.75" x14ac:dyDescent="0.2">
      <c r="A29" s="130" t="s">
        <v>212</v>
      </c>
      <c r="B29" s="29"/>
      <c r="C29" s="59">
        <v>0</v>
      </c>
      <c r="D29" s="54"/>
      <c r="E29" s="59">
        <v>0</v>
      </c>
      <c r="F29" s="54"/>
      <c r="G29" s="59">
        <v>0</v>
      </c>
      <c r="H29" s="54"/>
      <c r="I29" s="70">
        <v>0</v>
      </c>
      <c r="J29" s="54"/>
      <c r="K29" s="59">
        <v>2400000</v>
      </c>
      <c r="L29" s="54"/>
      <c r="M29" s="59">
        <v>5015244272</v>
      </c>
      <c r="N29" s="54"/>
      <c r="O29" s="59">
        <v>5421446414</v>
      </c>
      <c r="P29" s="54"/>
      <c r="Q29" s="70">
        <v>-406202142</v>
      </c>
    </row>
    <row r="30" spans="1:17" s="129" customFormat="1" ht="18.75" x14ac:dyDescent="0.2">
      <c r="A30" s="130" t="s">
        <v>213</v>
      </c>
      <c r="B30" s="29"/>
      <c r="C30" s="59">
        <v>0</v>
      </c>
      <c r="D30" s="54"/>
      <c r="E30" s="59">
        <v>0</v>
      </c>
      <c r="F30" s="54"/>
      <c r="G30" s="59">
        <v>0</v>
      </c>
      <c r="H30" s="54"/>
      <c r="I30" s="70">
        <v>0</v>
      </c>
      <c r="J30" s="54"/>
      <c r="K30" s="59">
        <v>600000</v>
      </c>
      <c r="L30" s="54"/>
      <c r="M30" s="59">
        <v>4449319459</v>
      </c>
      <c r="N30" s="54"/>
      <c r="O30" s="59">
        <v>6220757254</v>
      </c>
      <c r="P30" s="54"/>
      <c r="Q30" s="70">
        <v>-1771437795</v>
      </c>
    </row>
    <row r="31" spans="1:17" s="129" customFormat="1" ht="18.75" x14ac:dyDescent="0.2">
      <c r="A31" s="130" t="s">
        <v>214</v>
      </c>
      <c r="B31" s="29"/>
      <c r="C31" s="59">
        <v>0</v>
      </c>
      <c r="D31" s="54"/>
      <c r="E31" s="59">
        <v>0</v>
      </c>
      <c r="F31" s="54"/>
      <c r="G31" s="59">
        <v>0</v>
      </c>
      <c r="H31" s="54"/>
      <c r="I31" s="70">
        <v>0</v>
      </c>
      <c r="J31" s="54"/>
      <c r="K31" s="59">
        <v>500000</v>
      </c>
      <c r="L31" s="54"/>
      <c r="M31" s="59">
        <v>622077540</v>
      </c>
      <c r="N31" s="54"/>
      <c r="O31" s="59">
        <v>829732175</v>
      </c>
      <c r="P31" s="54"/>
      <c r="Q31" s="70">
        <v>-207654635</v>
      </c>
    </row>
    <row r="32" spans="1:17" s="129" customFormat="1" ht="18.75" x14ac:dyDescent="0.2">
      <c r="A32" s="130" t="s">
        <v>131</v>
      </c>
      <c r="B32" s="29"/>
      <c r="C32" s="59">
        <v>0</v>
      </c>
      <c r="D32" s="54"/>
      <c r="E32" s="59">
        <v>0</v>
      </c>
      <c r="F32" s="54"/>
      <c r="G32" s="59">
        <v>0</v>
      </c>
      <c r="H32" s="54"/>
      <c r="I32" s="70">
        <v>0</v>
      </c>
      <c r="J32" s="54"/>
      <c r="K32" s="59">
        <v>50000</v>
      </c>
      <c r="L32" s="54"/>
      <c r="M32" s="59">
        <v>1422672332</v>
      </c>
      <c r="N32" s="54"/>
      <c r="O32" s="59">
        <v>1370275350</v>
      </c>
      <c r="P32" s="54"/>
      <c r="Q32" s="70">
        <v>52396982</v>
      </c>
    </row>
    <row r="33" spans="1:17" s="129" customFormat="1" ht="18.75" x14ac:dyDescent="0.2">
      <c r="A33" s="130" t="s">
        <v>130</v>
      </c>
      <c r="B33" s="29"/>
      <c r="C33" s="59">
        <v>0</v>
      </c>
      <c r="D33" s="54"/>
      <c r="E33" s="59">
        <v>0</v>
      </c>
      <c r="F33" s="54"/>
      <c r="G33" s="59">
        <v>0</v>
      </c>
      <c r="H33" s="54"/>
      <c r="I33" s="70">
        <v>0</v>
      </c>
      <c r="J33" s="54"/>
      <c r="K33" s="59">
        <v>500000</v>
      </c>
      <c r="L33" s="54"/>
      <c r="M33" s="59">
        <v>971382250</v>
      </c>
      <c r="N33" s="54"/>
      <c r="O33" s="59">
        <v>934367171</v>
      </c>
      <c r="P33" s="54"/>
      <c r="Q33" s="70">
        <v>37015079</v>
      </c>
    </row>
    <row r="34" spans="1:17" s="129" customFormat="1" ht="18.75" x14ac:dyDescent="0.2">
      <c r="A34" s="130" t="s">
        <v>215</v>
      </c>
      <c r="B34" s="29"/>
      <c r="C34" s="59">
        <v>0</v>
      </c>
      <c r="D34" s="54"/>
      <c r="E34" s="59">
        <v>0</v>
      </c>
      <c r="F34" s="54"/>
      <c r="G34" s="59">
        <v>0</v>
      </c>
      <c r="H34" s="54"/>
      <c r="I34" s="70">
        <v>0</v>
      </c>
      <c r="J34" s="54"/>
      <c r="K34" s="59">
        <v>382564</v>
      </c>
      <c r="L34" s="54"/>
      <c r="M34" s="59">
        <v>5003932985</v>
      </c>
      <c r="N34" s="54"/>
      <c r="O34" s="59">
        <v>4994943423</v>
      </c>
      <c r="P34" s="54"/>
      <c r="Q34" s="70">
        <v>8989562</v>
      </c>
    </row>
    <row r="35" spans="1:17" s="129" customFormat="1" ht="18.75" x14ac:dyDescent="0.2">
      <c r="A35" s="130" t="s">
        <v>216</v>
      </c>
      <c r="B35" s="29"/>
      <c r="C35" s="59">
        <v>0</v>
      </c>
      <c r="D35" s="54"/>
      <c r="E35" s="59">
        <v>0</v>
      </c>
      <c r="F35" s="54"/>
      <c r="G35" s="59">
        <v>0</v>
      </c>
      <c r="H35" s="54"/>
      <c r="I35" s="70">
        <v>0</v>
      </c>
      <c r="J35" s="54"/>
      <c r="K35" s="59">
        <v>25000</v>
      </c>
      <c r="L35" s="54"/>
      <c r="M35" s="59">
        <v>788713669</v>
      </c>
      <c r="N35" s="54"/>
      <c r="O35" s="59">
        <v>758231947</v>
      </c>
      <c r="P35" s="54"/>
      <c r="Q35" s="70">
        <v>30481722</v>
      </c>
    </row>
    <row r="36" spans="1:17" s="129" customFormat="1" ht="18.75" x14ac:dyDescent="0.2">
      <c r="A36" s="130" t="s">
        <v>159</v>
      </c>
      <c r="B36" s="29"/>
      <c r="C36" s="59">
        <v>0</v>
      </c>
      <c r="D36" s="54"/>
      <c r="E36" s="59">
        <v>0</v>
      </c>
      <c r="F36" s="54"/>
      <c r="G36" s="59">
        <v>0</v>
      </c>
      <c r="H36" s="54"/>
      <c r="I36" s="70">
        <v>0</v>
      </c>
      <c r="J36" s="54"/>
      <c r="K36" s="59">
        <v>103298</v>
      </c>
      <c r="L36" s="54"/>
      <c r="M36" s="59">
        <v>5797555286</v>
      </c>
      <c r="N36" s="54"/>
      <c r="O36" s="59">
        <v>2514951798</v>
      </c>
      <c r="P36" s="54"/>
      <c r="Q36" s="70">
        <v>3282603488</v>
      </c>
    </row>
    <row r="37" spans="1:17" s="129" customFormat="1" ht="18.75" x14ac:dyDescent="0.2">
      <c r="A37" s="130" t="s">
        <v>217</v>
      </c>
      <c r="B37" s="29"/>
      <c r="C37" s="59">
        <v>0</v>
      </c>
      <c r="D37" s="54"/>
      <c r="E37" s="59">
        <v>0</v>
      </c>
      <c r="F37" s="54"/>
      <c r="G37" s="59">
        <v>0</v>
      </c>
      <c r="H37" s="54"/>
      <c r="I37" s="70">
        <v>0</v>
      </c>
      <c r="J37" s="54"/>
      <c r="K37" s="59">
        <v>70000</v>
      </c>
      <c r="L37" s="54"/>
      <c r="M37" s="59">
        <v>3695807894</v>
      </c>
      <c r="N37" s="54"/>
      <c r="O37" s="59">
        <v>4328521909</v>
      </c>
      <c r="P37" s="54"/>
      <c r="Q37" s="70">
        <v>-632714015</v>
      </c>
    </row>
    <row r="38" spans="1:17" s="129" customFormat="1" ht="18.75" x14ac:dyDescent="0.2">
      <c r="A38" s="130" t="s">
        <v>218</v>
      </c>
      <c r="B38" s="29"/>
      <c r="C38" s="59">
        <v>0</v>
      </c>
      <c r="D38" s="54"/>
      <c r="E38" s="59">
        <v>0</v>
      </c>
      <c r="F38" s="54"/>
      <c r="G38" s="59">
        <v>0</v>
      </c>
      <c r="H38" s="54"/>
      <c r="I38" s="70">
        <v>0</v>
      </c>
      <c r="J38" s="54"/>
      <c r="K38" s="59">
        <v>100000</v>
      </c>
      <c r="L38" s="54"/>
      <c r="M38" s="59">
        <v>503895173</v>
      </c>
      <c r="N38" s="54"/>
      <c r="O38" s="59">
        <v>482179200</v>
      </c>
      <c r="P38" s="54"/>
      <c r="Q38" s="70">
        <v>21715973</v>
      </c>
    </row>
    <row r="39" spans="1:17" s="129" customFormat="1" ht="18.75" x14ac:dyDescent="0.2">
      <c r="A39" s="130" t="s">
        <v>219</v>
      </c>
      <c r="B39" s="29"/>
      <c r="C39" s="59">
        <v>0</v>
      </c>
      <c r="D39" s="54"/>
      <c r="E39" s="59">
        <v>0</v>
      </c>
      <c r="F39" s="54"/>
      <c r="G39" s="59">
        <v>0</v>
      </c>
      <c r="H39" s="54"/>
      <c r="I39" s="70">
        <v>0</v>
      </c>
      <c r="J39" s="54"/>
      <c r="K39" s="59">
        <v>815213</v>
      </c>
      <c r="L39" s="54"/>
      <c r="M39" s="59">
        <v>5257067078</v>
      </c>
      <c r="N39" s="54"/>
      <c r="O39" s="59">
        <v>4666729520</v>
      </c>
      <c r="P39" s="54"/>
      <c r="Q39" s="70">
        <v>590337558</v>
      </c>
    </row>
    <row r="40" spans="1:17" s="129" customFormat="1" ht="18.75" x14ac:dyDescent="0.2">
      <c r="A40" s="130" t="s">
        <v>220</v>
      </c>
      <c r="B40" s="29"/>
      <c r="C40" s="59">
        <v>0</v>
      </c>
      <c r="D40" s="54"/>
      <c r="E40" s="59">
        <v>0</v>
      </c>
      <c r="F40" s="54"/>
      <c r="G40" s="59">
        <v>0</v>
      </c>
      <c r="H40" s="54"/>
      <c r="I40" s="70">
        <v>0</v>
      </c>
      <c r="J40" s="54"/>
      <c r="K40" s="59">
        <v>500000</v>
      </c>
      <c r="L40" s="54"/>
      <c r="M40" s="59">
        <v>2555222499</v>
      </c>
      <c r="N40" s="54"/>
      <c r="O40" s="59">
        <v>2226622875</v>
      </c>
      <c r="P40" s="54"/>
      <c r="Q40" s="70">
        <v>328599624</v>
      </c>
    </row>
    <row r="41" spans="1:17" s="129" customFormat="1" ht="18.75" x14ac:dyDescent="0.2">
      <c r="A41" s="130" t="s">
        <v>149</v>
      </c>
      <c r="B41" s="29"/>
      <c r="C41" s="59">
        <v>0</v>
      </c>
      <c r="D41" s="54"/>
      <c r="E41" s="59">
        <v>0</v>
      </c>
      <c r="F41" s="54"/>
      <c r="G41" s="59">
        <v>0</v>
      </c>
      <c r="H41" s="54"/>
      <c r="I41" s="70">
        <v>0</v>
      </c>
      <c r="J41" s="54"/>
      <c r="K41" s="59">
        <v>102721</v>
      </c>
      <c r="L41" s="54"/>
      <c r="M41" s="59">
        <v>1492836825</v>
      </c>
      <c r="N41" s="54"/>
      <c r="O41" s="59">
        <v>959467217</v>
      </c>
      <c r="P41" s="54"/>
      <c r="Q41" s="70">
        <v>533369608</v>
      </c>
    </row>
    <row r="42" spans="1:17" s="129" customFormat="1" ht="21.75" customHeight="1" x14ac:dyDescent="0.2">
      <c r="A42" s="130" t="s">
        <v>221</v>
      </c>
      <c r="B42" s="29"/>
      <c r="C42" s="59">
        <v>0</v>
      </c>
      <c r="D42" s="54"/>
      <c r="E42" s="59">
        <v>0</v>
      </c>
      <c r="F42" s="54"/>
      <c r="G42" s="59">
        <v>0</v>
      </c>
      <c r="H42" s="54"/>
      <c r="I42" s="70">
        <v>0</v>
      </c>
      <c r="J42" s="54"/>
      <c r="K42" s="59">
        <v>200000</v>
      </c>
      <c r="L42" s="54"/>
      <c r="M42" s="59">
        <v>431663778</v>
      </c>
      <c r="N42" s="54"/>
      <c r="O42" s="59">
        <v>376621900</v>
      </c>
      <c r="P42" s="54"/>
      <c r="Q42" s="70">
        <v>55041878</v>
      </c>
    </row>
    <row r="43" spans="1:17" s="129" customFormat="1" ht="21.75" customHeight="1" x14ac:dyDescent="0.2">
      <c r="A43" s="130" t="s">
        <v>222</v>
      </c>
      <c r="B43" s="29"/>
      <c r="C43" s="59">
        <v>0</v>
      </c>
      <c r="D43" s="54"/>
      <c r="E43" s="59">
        <v>0</v>
      </c>
      <c r="F43" s="54"/>
      <c r="G43" s="59">
        <v>0</v>
      </c>
      <c r="H43" s="54"/>
      <c r="I43" s="70">
        <v>0</v>
      </c>
      <c r="J43" s="54"/>
      <c r="K43" s="59">
        <v>400000</v>
      </c>
      <c r="L43" s="54"/>
      <c r="M43" s="59">
        <v>2567173189</v>
      </c>
      <c r="N43" s="54"/>
      <c r="O43" s="59">
        <v>2977977600</v>
      </c>
      <c r="P43" s="54"/>
      <c r="Q43" s="70">
        <v>-410804411</v>
      </c>
    </row>
    <row r="44" spans="1:17" s="129" customFormat="1" ht="21.75" customHeight="1" x14ac:dyDescent="0.2">
      <c r="A44" s="130" t="s">
        <v>189</v>
      </c>
      <c r="B44" s="29"/>
      <c r="C44" s="59">
        <v>0</v>
      </c>
      <c r="D44" s="54"/>
      <c r="E44" s="59">
        <v>0</v>
      </c>
      <c r="F44" s="54"/>
      <c r="G44" s="59">
        <v>0</v>
      </c>
      <c r="H44" s="54"/>
      <c r="I44" s="70">
        <v>0</v>
      </c>
      <c r="J44" s="54"/>
      <c r="K44" s="59">
        <v>90000</v>
      </c>
      <c r="L44" s="54"/>
      <c r="M44" s="59">
        <v>1367889425</v>
      </c>
      <c r="N44" s="54"/>
      <c r="O44" s="59">
        <v>1180609659</v>
      </c>
      <c r="P44" s="54"/>
      <c r="Q44" s="70">
        <v>187279766</v>
      </c>
    </row>
    <row r="45" spans="1:17" s="129" customFormat="1" ht="21.75" customHeight="1" x14ac:dyDescent="0.2">
      <c r="A45" s="130" t="s">
        <v>223</v>
      </c>
      <c r="B45" s="29"/>
      <c r="C45" s="59">
        <v>0</v>
      </c>
      <c r="D45" s="54"/>
      <c r="E45" s="59">
        <v>0</v>
      </c>
      <c r="F45" s="54"/>
      <c r="G45" s="59">
        <v>0</v>
      </c>
      <c r="H45" s="54"/>
      <c r="I45" s="70">
        <v>0</v>
      </c>
      <c r="J45" s="54"/>
      <c r="K45" s="59">
        <v>1100000</v>
      </c>
      <c r="L45" s="54"/>
      <c r="M45" s="59">
        <v>8594001445</v>
      </c>
      <c r="N45" s="54"/>
      <c r="O45" s="59">
        <v>6820157301</v>
      </c>
      <c r="P45" s="54"/>
      <c r="Q45" s="70">
        <v>1773844144</v>
      </c>
    </row>
    <row r="46" spans="1:17" s="129" customFormat="1" ht="21.75" customHeight="1" x14ac:dyDescent="0.2">
      <c r="A46" s="130" t="s">
        <v>154</v>
      </c>
      <c r="B46" s="29"/>
      <c r="C46" s="59">
        <v>0</v>
      </c>
      <c r="D46" s="54"/>
      <c r="E46" s="59">
        <v>0</v>
      </c>
      <c r="F46" s="54"/>
      <c r="G46" s="59">
        <v>0</v>
      </c>
      <c r="H46" s="54"/>
      <c r="I46" s="70">
        <v>0</v>
      </c>
      <c r="J46" s="54"/>
      <c r="K46" s="59">
        <v>2573973</v>
      </c>
      <c r="L46" s="54"/>
      <c r="M46" s="59">
        <v>24011069779</v>
      </c>
      <c r="N46" s="54"/>
      <c r="O46" s="59">
        <v>12488475707</v>
      </c>
      <c r="P46" s="54"/>
      <c r="Q46" s="70">
        <v>11522594072</v>
      </c>
    </row>
    <row r="47" spans="1:17" s="129" customFormat="1" ht="21.75" customHeight="1" x14ac:dyDescent="0.2">
      <c r="A47" s="130" t="s">
        <v>224</v>
      </c>
      <c r="B47" s="29"/>
      <c r="C47" s="59">
        <v>0</v>
      </c>
      <c r="D47" s="54"/>
      <c r="E47" s="59">
        <v>0</v>
      </c>
      <c r="F47" s="54"/>
      <c r="G47" s="59">
        <v>0</v>
      </c>
      <c r="H47" s="54"/>
      <c r="I47" s="70">
        <v>0</v>
      </c>
      <c r="J47" s="54"/>
      <c r="K47" s="59">
        <v>1000000</v>
      </c>
      <c r="L47" s="54"/>
      <c r="M47" s="59">
        <v>4951469642</v>
      </c>
      <c r="N47" s="54"/>
      <c r="O47" s="59">
        <v>4486785312</v>
      </c>
      <c r="P47" s="54"/>
      <c r="Q47" s="70">
        <v>464684330</v>
      </c>
    </row>
    <row r="48" spans="1:17" s="129" customFormat="1" ht="21.75" customHeight="1" x14ac:dyDescent="0.2">
      <c r="A48" s="130" t="s">
        <v>225</v>
      </c>
      <c r="B48" s="29"/>
      <c r="C48" s="59">
        <v>0</v>
      </c>
      <c r="D48" s="54"/>
      <c r="E48" s="59">
        <v>0</v>
      </c>
      <c r="F48" s="54"/>
      <c r="G48" s="59">
        <v>0</v>
      </c>
      <c r="H48" s="54"/>
      <c r="I48" s="70">
        <v>0</v>
      </c>
      <c r="J48" s="54"/>
      <c r="K48" s="59">
        <v>150000</v>
      </c>
      <c r="L48" s="54"/>
      <c r="M48" s="59">
        <v>2773510087</v>
      </c>
      <c r="N48" s="54"/>
      <c r="O48" s="59">
        <v>2651664750</v>
      </c>
      <c r="P48" s="54"/>
      <c r="Q48" s="70">
        <v>121845337</v>
      </c>
    </row>
    <row r="49" spans="1:17" s="129" customFormat="1" ht="18.75" x14ac:dyDescent="0.2">
      <c r="A49" s="130" t="s">
        <v>226</v>
      </c>
      <c r="B49" s="29"/>
      <c r="C49" s="59">
        <v>0</v>
      </c>
      <c r="D49" s="54"/>
      <c r="E49" s="59">
        <v>0</v>
      </c>
      <c r="F49" s="54"/>
      <c r="G49" s="59">
        <v>0</v>
      </c>
      <c r="H49" s="54"/>
      <c r="I49" s="70">
        <v>0</v>
      </c>
      <c r="J49" s="54"/>
      <c r="K49" s="59">
        <v>712000</v>
      </c>
      <c r="L49" s="54"/>
      <c r="M49" s="59">
        <v>3894922679</v>
      </c>
      <c r="N49" s="54"/>
      <c r="O49" s="59">
        <v>2561296302</v>
      </c>
      <c r="P49" s="54"/>
      <c r="Q49" s="70">
        <v>1333626377</v>
      </c>
    </row>
    <row r="50" spans="1:17" s="129" customFormat="1" ht="18.75" x14ac:dyDescent="0.2">
      <c r="A50" s="130" t="s">
        <v>227</v>
      </c>
      <c r="B50" s="29"/>
      <c r="C50" s="59">
        <v>0</v>
      </c>
      <c r="D50" s="54"/>
      <c r="E50" s="59">
        <v>0</v>
      </c>
      <c r="F50" s="54"/>
      <c r="G50" s="59">
        <v>0</v>
      </c>
      <c r="H50" s="54"/>
      <c r="I50" s="70">
        <v>0</v>
      </c>
      <c r="J50" s="54"/>
      <c r="K50" s="59">
        <v>200000</v>
      </c>
      <c r="L50" s="54"/>
      <c r="M50" s="59">
        <v>825729776</v>
      </c>
      <c r="N50" s="54"/>
      <c r="O50" s="59">
        <v>1189895616</v>
      </c>
      <c r="P50" s="54"/>
      <c r="Q50" s="70">
        <v>-364165840</v>
      </c>
    </row>
    <row r="51" spans="1:17" s="129" customFormat="1" ht="18.75" x14ac:dyDescent="0.2">
      <c r="A51" s="130" t="s">
        <v>228</v>
      </c>
      <c r="B51" s="29"/>
      <c r="C51" s="59">
        <v>0</v>
      </c>
      <c r="D51" s="54"/>
      <c r="E51" s="59">
        <v>0</v>
      </c>
      <c r="F51" s="54"/>
      <c r="G51" s="59">
        <v>0</v>
      </c>
      <c r="H51" s="54"/>
      <c r="I51" s="70">
        <v>0</v>
      </c>
      <c r="J51" s="54"/>
      <c r="K51" s="59">
        <v>300000</v>
      </c>
      <c r="L51" s="54"/>
      <c r="M51" s="59">
        <v>2572553250</v>
      </c>
      <c r="N51" s="54"/>
      <c r="O51" s="59">
        <v>2463154950</v>
      </c>
      <c r="P51" s="54"/>
      <c r="Q51" s="70">
        <v>109398300</v>
      </c>
    </row>
    <row r="52" spans="1:17" s="129" customFormat="1" ht="18.75" x14ac:dyDescent="0.2">
      <c r="A52" s="130" t="s">
        <v>125</v>
      </c>
      <c r="B52" s="29"/>
      <c r="C52" s="59">
        <v>0</v>
      </c>
      <c r="D52" s="54"/>
      <c r="E52" s="59">
        <v>0</v>
      </c>
      <c r="F52" s="54"/>
      <c r="G52" s="59">
        <v>0</v>
      </c>
      <c r="H52" s="54"/>
      <c r="I52" s="70">
        <v>0</v>
      </c>
      <c r="J52" s="54"/>
      <c r="K52" s="59">
        <v>1484335</v>
      </c>
      <c r="L52" s="54"/>
      <c r="M52" s="59">
        <v>8829608961</v>
      </c>
      <c r="N52" s="54"/>
      <c r="O52" s="59">
        <v>7762463613</v>
      </c>
      <c r="P52" s="54"/>
      <c r="Q52" s="70">
        <v>1067145348</v>
      </c>
    </row>
    <row r="53" spans="1:17" ht="18.75" x14ac:dyDescent="0.2">
      <c r="A53" s="130" t="s">
        <v>229</v>
      </c>
      <c r="B53" s="29"/>
      <c r="C53" s="59">
        <v>0</v>
      </c>
      <c r="D53" s="54"/>
      <c r="E53" s="59">
        <v>0</v>
      </c>
      <c r="F53" s="54"/>
      <c r="G53" s="59">
        <v>0</v>
      </c>
      <c r="H53" s="54"/>
      <c r="I53" s="70">
        <v>0</v>
      </c>
      <c r="J53" s="54"/>
      <c r="K53" s="59">
        <v>500000</v>
      </c>
      <c r="L53" s="54"/>
      <c r="M53" s="59">
        <v>622400498</v>
      </c>
      <c r="N53" s="54"/>
      <c r="O53" s="59">
        <v>844594217</v>
      </c>
      <c r="P53" s="54"/>
      <c r="Q53" s="70">
        <v>-222193719</v>
      </c>
    </row>
    <row r="54" spans="1:17" ht="18.75" x14ac:dyDescent="0.2">
      <c r="A54" s="130" t="s">
        <v>230</v>
      </c>
      <c r="B54" s="29"/>
      <c r="C54" s="59">
        <v>0</v>
      </c>
      <c r="D54" s="54"/>
      <c r="E54" s="59">
        <v>0</v>
      </c>
      <c r="F54" s="54"/>
      <c r="G54" s="59">
        <v>0</v>
      </c>
      <c r="H54" s="54"/>
      <c r="I54" s="70">
        <v>0</v>
      </c>
      <c r="J54" s="54"/>
      <c r="K54" s="59">
        <v>200000</v>
      </c>
      <c r="L54" s="54"/>
      <c r="M54" s="59">
        <v>1319026496</v>
      </c>
      <c r="N54" s="54"/>
      <c r="O54" s="59">
        <v>1932927352</v>
      </c>
      <c r="P54" s="54"/>
      <c r="Q54" s="70">
        <v>-613900856</v>
      </c>
    </row>
    <row r="55" spans="1:17" ht="18.75" x14ac:dyDescent="0.2">
      <c r="A55" s="130" t="s">
        <v>231</v>
      </c>
      <c r="B55" s="29"/>
      <c r="C55" s="59">
        <v>0</v>
      </c>
      <c r="D55" s="54"/>
      <c r="E55" s="59">
        <v>0</v>
      </c>
      <c r="F55" s="54"/>
      <c r="G55" s="59">
        <v>0</v>
      </c>
      <c r="H55" s="54"/>
      <c r="I55" s="70">
        <v>0</v>
      </c>
      <c r="J55" s="54"/>
      <c r="K55" s="59">
        <v>120</v>
      </c>
      <c r="L55" s="54"/>
      <c r="M55" s="59">
        <v>636814</v>
      </c>
      <c r="N55" s="54"/>
      <c r="O55" s="59">
        <v>482177</v>
      </c>
      <c r="P55" s="54"/>
      <c r="Q55" s="70">
        <v>154637</v>
      </c>
    </row>
    <row r="56" spans="1:17" ht="18.75" x14ac:dyDescent="0.2">
      <c r="A56" s="130" t="s">
        <v>232</v>
      </c>
      <c r="B56" s="29"/>
      <c r="C56" s="59">
        <v>0</v>
      </c>
      <c r="D56" s="54"/>
      <c r="E56" s="59">
        <v>0</v>
      </c>
      <c r="F56" s="54"/>
      <c r="G56" s="59">
        <v>0</v>
      </c>
      <c r="H56" s="54"/>
      <c r="I56" s="70">
        <v>0</v>
      </c>
      <c r="J56" s="54"/>
      <c r="K56" s="59">
        <v>1620</v>
      </c>
      <c r="L56" s="54"/>
      <c r="M56" s="59">
        <v>1598945475</v>
      </c>
      <c r="N56" s="54"/>
      <c r="O56" s="59">
        <v>1539214897</v>
      </c>
      <c r="P56" s="54"/>
      <c r="Q56" s="70">
        <v>59730578</v>
      </c>
    </row>
    <row r="57" spans="1:17" ht="18.75" x14ac:dyDescent="0.2">
      <c r="A57" s="130" t="s">
        <v>120</v>
      </c>
      <c r="B57" s="29"/>
      <c r="C57" s="59">
        <v>0</v>
      </c>
      <c r="D57" s="54"/>
      <c r="E57" s="59">
        <v>0</v>
      </c>
      <c r="F57" s="54"/>
      <c r="G57" s="59">
        <v>0</v>
      </c>
      <c r="H57" s="54"/>
      <c r="I57" s="70">
        <v>0</v>
      </c>
      <c r="J57" s="54"/>
      <c r="K57" s="59">
        <v>13668</v>
      </c>
      <c r="L57" s="54"/>
      <c r="M57" s="59">
        <v>11652065676</v>
      </c>
      <c r="N57" s="54"/>
      <c r="O57" s="59">
        <v>10465484680</v>
      </c>
      <c r="P57" s="54"/>
      <c r="Q57" s="70">
        <v>1186580996</v>
      </c>
    </row>
    <row r="58" spans="1:17" ht="18.75" x14ac:dyDescent="0.2">
      <c r="A58" s="130" t="s">
        <v>233</v>
      </c>
      <c r="B58" s="29"/>
      <c r="C58" s="59">
        <v>0</v>
      </c>
      <c r="D58" s="54"/>
      <c r="E58" s="59">
        <v>0</v>
      </c>
      <c r="F58" s="54"/>
      <c r="G58" s="59">
        <v>0</v>
      </c>
      <c r="H58" s="54"/>
      <c r="I58" s="70">
        <v>0</v>
      </c>
      <c r="J58" s="54"/>
      <c r="K58" s="59">
        <v>4515</v>
      </c>
      <c r="L58" s="54"/>
      <c r="M58" s="59">
        <v>4483964174</v>
      </c>
      <c r="N58" s="54"/>
      <c r="O58" s="59">
        <v>4266915826</v>
      </c>
      <c r="P58" s="54"/>
      <c r="Q58" s="70">
        <v>217048348</v>
      </c>
    </row>
    <row r="59" spans="1:17" ht="18.75" x14ac:dyDescent="0.2">
      <c r="A59" s="130" t="s">
        <v>234</v>
      </c>
      <c r="B59" s="29"/>
      <c r="C59" s="59">
        <v>0</v>
      </c>
      <c r="D59" s="54"/>
      <c r="E59" s="59">
        <v>0</v>
      </c>
      <c r="F59" s="54"/>
      <c r="G59" s="59">
        <v>0</v>
      </c>
      <c r="H59" s="54"/>
      <c r="I59" s="70">
        <v>0</v>
      </c>
      <c r="J59" s="54"/>
      <c r="K59" s="59">
        <v>4998</v>
      </c>
      <c r="L59" s="54"/>
      <c r="M59" s="59">
        <v>4902508108</v>
      </c>
      <c r="N59" s="54"/>
      <c r="O59" s="59">
        <v>4694814227</v>
      </c>
      <c r="P59" s="54"/>
      <c r="Q59" s="70">
        <v>207693881</v>
      </c>
    </row>
    <row r="60" spans="1:17" ht="18.75" x14ac:dyDescent="0.2">
      <c r="A60" s="130" t="s">
        <v>118</v>
      </c>
      <c r="B60" s="29"/>
      <c r="C60" s="59">
        <v>0</v>
      </c>
      <c r="D60" s="54"/>
      <c r="E60" s="59">
        <v>0</v>
      </c>
      <c r="F60" s="54"/>
      <c r="G60" s="59">
        <v>0</v>
      </c>
      <c r="H60" s="54"/>
      <c r="I60" s="70">
        <v>0</v>
      </c>
      <c r="J60" s="54"/>
      <c r="K60" s="59">
        <v>7683</v>
      </c>
      <c r="L60" s="54"/>
      <c r="M60" s="59">
        <v>6280485536</v>
      </c>
      <c r="N60" s="54"/>
      <c r="O60" s="59">
        <v>5748506292</v>
      </c>
      <c r="P60" s="54"/>
      <c r="Q60" s="70">
        <v>531979244</v>
      </c>
    </row>
    <row r="61" spans="1:17" ht="18.75" x14ac:dyDescent="0.2">
      <c r="A61" s="130" t="s">
        <v>170</v>
      </c>
      <c r="B61" s="29"/>
      <c r="C61" s="59">
        <v>0</v>
      </c>
      <c r="D61" s="54"/>
      <c r="E61" s="59">
        <v>0</v>
      </c>
      <c r="F61" s="54"/>
      <c r="G61" s="59">
        <v>0</v>
      </c>
      <c r="H61" s="54"/>
      <c r="I61" s="70">
        <v>0</v>
      </c>
      <c r="J61" s="54"/>
      <c r="K61" s="59">
        <v>10</v>
      </c>
      <c r="L61" s="54"/>
      <c r="M61" s="59">
        <v>8408131</v>
      </c>
      <c r="N61" s="54"/>
      <c r="O61" s="59">
        <v>8063104</v>
      </c>
      <c r="P61" s="54"/>
      <c r="Q61" s="70">
        <v>345027</v>
      </c>
    </row>
    <row r="62" spans="1:17" ht="30" customHeight="1" thickBot="1" x14ac:dyDescent="0.25">
      <c r="A62" s="130"/>
      <c r="B62" s="29"/>
      <c r="C62" s="59"/>
      <c r="D62" s="54"/>
      <c r="E62" s="57">
        <f>SUM(E7:E61)</f>
        <v>1098081137</v>
      </c>
      <c r="F62" s="54"/>
      <c r="G62" s="57">
        <f>SUM(G7:G61)</f>
        <v>646535823</v>
      </c>
      <c r="H62" s="54"/>
      <c r="I62" s="78">
        <f>SUM(I7:I61)</f>
        <v>451545314</v>
      </c>
      <c r="J62" s="54"/>
      <c r="K62" s="59"/>
      <c r="L62" s="54"/>
      <c r="M62" s="57">
        <f>SUM(M7:M61)</f>
        <v>206147225494</v>
      </c>
      <c r="N62" s="54"/>
      <c r="O62" s="57">
        <f>SUM(O7:O61)</f>
        <v>170503802668</v>
      </c>
      <c r="P62" s="54"/>
      <c r="Q62" s="57">
        <f>SUM(Q7:Q61)</f>
        <v>35643422826</v>
      </c>
    </row>
    <row r="63" spans="1:17" ht="19.5" thickTop="1" x14ac:dyDescent="0.2">
      <c r="A63" s="130"/>
      <c r="B63" s="29"/>
      <c r="C63" s="59"/>
      <c r="D63" s="54"/>
      <c r="E63" s="59"/>
      <c r="F63" s="54"/>
      <c r="G63" s="59"/>
      <c r="H63" s="54"/>
      <c r="I63" s="70"/>
      <c r="J63" s="54"/>
      <c r="K63" s="59"/>
      <c r="L63" s="54"/>
      <c r="M63" s="59"/>
      <c r="N63" s="54"/>
      <c r="O63" s="59"/>
      <c r="P63" s="54"/>
      <c r="Q63" s="70"/>
    </row>
  </sheetData>
  <mergeCells count="6">
    <mergeCell ref="C5:I5"/>
    <mergeCell ref="K5:Q5"/>
    <mergeCell ref="A4:H4"/>
    <mergeCell ref="A1:Q1"/>
    <mergeCell ref="A2:Q2"/>
    <mergeCell ref="A3:Q3"/>
  </mergeCells>
  <printOptions horizontalCentered="1"/>
  <pageMargins left="0" right="0" top="0.15748031496062992" bottom="0" header="0.31496062992125984" footer="0.31496062992125984"/>
  <pageSetup scale="4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rightToLeft="1" view="pageBreakPreview" zoomScale="90" zoomScaleNormal="100" zoomScaleSheetLayoutView="90" workbookViewId="0">
      <selection activeCell="C5" sqref="C5:I5"/>
    </sheetView>
  </sheetViews>
  <sheetFormatPr defaultRowHeight="30" customHeight="1" x14ac:dyDescent="0.2"/>
  <cols>
    <col min="1" max="1" width="24.75" customWidth="1"/>
    <col min="2" max="2" width="0.75" customWidth="1"/>
    <col min="3" max="3" width="9.875" bestFit="1" customWidth="1"/>
    <col min="4" max="4" width="0.875" customWidth="1"/>
    <col min="5" max="5" width="15.875" bestFit="1" customWidth="1"/>
    <col min="6" max="6" width="0.625" customWidth="1"/>
    <col min="7" max="7" width="15.875" bestFit="1" customWidth="1"/>
    <col min="8" max="8" width="0.875" customWidth="1"/>
    <col min="9" max="9" width="18.375" customWidth="1"/>
    <col min="10" max="10" width="0.625" customWidth="1"/>
    <col min="11" max="11" width="9.875" bestFit="1" customWidth="1"/>
    <col min="12" max="12" width="0.375" customWidth="1"/>
    <col min="13" max="13" width="22.375" bestFit="1" customWidth="1"/>
    <col min="14" max="14" width="0.375" customWidth="1"/>
    <col min="15" max="15" width="18.375" customWidth="1"/>
    <col min="16" max="16" width="1" customWidth="1"/>
    <col min="17" max="17" width="18.875" bestFit="1" customWidth="1"/>
    <col min="18" max="18" width="2.375" customWidth="1"/>
  </cols>
  <sheetData>
    <row r="1" spans="1:17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7" ht="24" x14ac:dyDescent="0.6">
      <c r="A2" s="211" t="s">
        <v>97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7" ht="36.75" customHeight="1" x14ac:dyDescent="0.7">
      <c r="A4" s="219" t="s">
        <v>117</v>
      </c>
      <c r="B4" s="219"/>
      <c r="C4" s="219"/>
      <c r="D4" s="219"/>
      <c r="E4" s="219"/>
      <c r="F4" s="219"/>
      <c r="G4" s="219"/>
      <c r="H4" s="219"/>
      <c r="I4" s="219"/>
      <c r="J4" s="209"/>
      <c r="K4" s="209"/>
      <c r="L4" s="209"/>
      <c r="M4" s="209"/>
      <c r="N4" s="209"/>
      <c r="O4" s="209"/>
      <c r="P4" s="209"/>
      <c r="Q4" s="209"/>
    </row>
    <row r="5" spans="1:17" ht="30" customHeight="1" thickBot="1" x14ac:dyDescent="0.6">
      <c r="A5" s="38"/>
      <c r="B5" s="38"/>
      <c r="C5" s="271" t="s">
        <v>242</v>
      </c>
      <c r="D5" s="271"/>
      <c r="E5" s="271"/>
      <c r="F5" s="271"/>
      <c r="G5" s="271"/>
      <c r="H5" s="271"/>
      <c r="I5" s="271"/>
      <c r="J5" s="75"/>
      <c r="K5" s="271" t="s">
        <v>241</v>
      </c>
      <c r="L5" s="271"/>
      <c r="M5" s="271"/>
      <c r="N5" s="271"/>
      <c r="O5" s="271"/>
      <c r="P5" s="271"/>
      <c r="Q5" s="271"/>
    </row>
    <row r="6" spans="1:17" ht="30" customHeight="1" thickBot="1" x14ac:dyDescent="0.6">
      <c r="A6" s="39" t="s">
        <v>73</v>
      </c>
      <c r="B6" s="39"/>
      <c r="C6" s="40" t="s">
        <v>9</v>
      </c>
      <c r="D6" s="39"/>
      <c r="E6" s="41" t="s">
        <v>85</v>
      </c>
      <c r="F6" s="39"/>
      <c r="G6" s="40" t="s">
        <v>83</v>
      </c>
      <c r="H6" s="39"/>
      <c r="I6" s="42" t="s">
        <v>84</v>
      </c>
      <c r="J6" s="38"/>
      <c r="K6" s="40" t="s">
        <v>9</v>
      </c>
      <c r="L6" s="39"/>
      <c r="M6" s="41" t="s">
        <v>37</v>
      </c>
      <c r="N6" s="39"/>
      <c r="O6" s="40" t="s">
        <v>83</v>
      </c>
      <c r="P6" s="39"/>
      <c r="Q6" s="42" t="s">
        <v>86</v>
      </c>
    </row>
    <row r="7" spans="1:17" ht="27" customHeight="1" x14ac:dyDescent="0.2">
      <c r="A7" s="50" t="s">
        <v>160</v>
      </c>
      <c r="B7" s="50"/>
      <c r="C7" s="53">
        <v>90000</v>
      </c>
      <c r="D7" s="54"/>
      <c r="E7" s="54">
        <v>1600461855</v>
      </c>
      <c r="F7" s="87"/>
      <c r="G7" s="54">
        <v>1516380360</v>
      </c>
      <c r="H7" s="54"/>
      <c r="I7" s="70">
        <v>84081495</v>
      </c>
      <c r="J7" s="55"/>
      <c r="K7" s="53">
        <v>90000</v>
      </c>
      <c r="L7" s="51"/>
      <c r="M7" s="53">
        <v>1600461855</v>
      </c>
      <c r="N7" s="51"/>
      <c r="O7" s="54">
        <v>1172492769</v>
      </c>
      <c r="P7" s="51"/>
      <c r="Q7" s="70">
        <v>427969086</v>
      </c>
    </row>
    <row r="8" spans="1:17" ht="27" customHeight="1" x14ac:dyDescent="0.2">
      <c r="A8" s="50" t="s">
        <v>155</v>
      </c>
      <c r="B8" s="50"/>
      <c r="C8" s="54">
        <v>17313</v>
      </c>
      <c r="D8" s="87"/>
      <c r="E8" s="54">
        <v>533613170</v>
      </c>
      <c r="F8" s="54"/>
      <c r="G8" s="54">
        <v>797709373</v>
      </c>
      <c r="H8" s="54"/>
      <c r="I8" s="70">
        <v>-264096202</v>
      </c>
      <c r="J8" s="55"/>
      <c r="K8" s="53">
        <v>17313</v>
      </c>
      <c r="L8" s="51"/>
      <c r="M8" s="53">
        <v>533613170</v>
      </c>
      <c r="N8" s="51"/>
      <c r="O8" s="54">
        <v>215460510</v>
      </c>
      <c r="P8" s="51"/>
      <c r="Q8" s="70">
        <v>318152660</v>
      </c>
    </row>
    <row r="9" spans="1:17" ht="27" customHeight="1" x14ac:dyDescent="0.2">
      <c r="A9" s="50" t="s">
        <v>161</v>
      </c>
      <c r="B9" s="50"/>
      <c r="C9" s="54">
        <v>80000</v>
      </c>
      <c r="D9" s="54"/>
      <c r="E9" s="53">
        <v>1077788100</v>
      </c>
      <c r="F9" s="87"/>
      <c r="G9" s="54">
        <v>817194255</v>
      </c>
      <c r="H9" s="54"/>
      <c r="I9" s="70">
        <v>260593845</v>
      </c>
      <c r="J9" s="55"/>
      <c r="K9" s="53">
        <v>80000</v>
      </c>
      <c r="L9" s="51"/>
      <c r="M9" s="53">
        <v>1077788100</v>
      </c>
      <c r="N9" s="51"/>
      <c r="O9" s="54">
        <v>817194255</v>
      </c>
      <c r="P9" s="51"/>
      <c r="Q9" s="70">
        <v>260593845</v>
      </c>
    </row>
    <row r="10" spans="1:17" ht="27" customHeight="1" x14ac:dyDescent="0.2">
      <c r="A10" s="50" t="s">
        <v>153</v>
      </c>
      <c r="B10" s="50"/>
      <c r="C10" s="54">
        <v>45000</v>
      </c>
      <c r="D10" s="54"/>
      <c r="E10" s="54">
        <v>1223562802</v>
      </c>
      <c r="F10" s="87"/>
      <c r="G10" s="54">
        <v>971613495</v>
      </c>
      <c r="H10" s="54"/>
      <c r="I10" s="70">
        <v>251949307</v>
      </c>
      <c r="J10" s="55"/>
      <c r="K10" s="53">
        <v>45000</v>
      </c>
      <c r="L10" s="51"/>
      <c r="M10" s="53">
        <v>1223562802</v>
      </c>
      <c r="N10" s="51"/>
      <c r="O10" s="54">
        <v>1055600766</v>
      </c>
      <c r="P10" s="51"/>
      <c r="Q10" s="70">
        <v>167962036</v>
      </c>
    </row>
    <row r="11" spans="1:17" ht="27" customHeight="1" x14ac:dyDescent="0.2">
      <c r="A11" s="152" t="s">
        <v>158</v>
      </c>
      <c r="B11" s="152"/>
      <c r="C11" s="53">
        <v>291488</v>
      </c>
      <c r="D11" s="54"/>
      <c r="E11" s="54">
        <v>8041100045</v>
      </c>
      <c r="F11" s="87"/>
      <c r="G11" s="54">
        <v>7492672660</v>
      </c>
      <c r="H11" s="54"/>
      <c r="I11" s="70">
        <v>548427385</v>
      </c>
      <c r="J11" s="55"/>
      <c r="K11" s="53">
        <v>291488</v>
      </c>
      <c r="L11" s="51"/>
      <c r="M11" s="53">
        <v>8041100045</v>
      </c>
      <c r="N11" s="51"/>
      <c r="O11" s="54">
        <v>7680448987</v>
      </c>
      <c r="P11" s="51"/>
      <c r="Q11" s="70">
        <v>360651058</v>
      </c>
    </row>
    <row r="12" spans="1:17" ht="27" customHeight="1" x14ac:dyDescent="0.2">
      <c r="A12" s="152" t="s">
        <v>152</v>
      </c>
      <c r="B12" s="152"/>
      <c r="C12" s="53">
        <v>87095</v>
      </c>
      <c r="D12" s="87"/>
      <c r="E12" s="54">
        <v>3128653502</v>
      </c>
      <c r="F12" s="54"/>
      <c r="G12" s="53">
        <v>2852104279</v>
      </c>
      <c r="H12" s="54"/>
      <c r="I12" s="70">
        <v>276549223</v>
      </c>
      <c r="J12" s="55"/>
      <c r="K12" s="53">
        <v>87095</v>
      </c>
      <c r="L12" s="51"/>
      <c r="M12" s="53">
        <v>3128653502</v>
      </c>
      <c r="N12" s="51"/>
      <c r="O12" s="54">
        <v>2022117362</v>
      </c>
      <c r="P12" s="51"/>
      <c r="Q12" s="70">
        <v>1106536140</v>
      </c>
    </row>
    <row r="13" spans="1:17" ht="27" customHeight="1" x14ac:dyDescent="0.2">
      <c r="A13" s="152" t="s">
        <v>154</v>
      </c>
      <c r="B13" s="152"/>
      <c r="C13" s="53">
        <v>697190</v>
      </c>
      <c r="D13" s="54"/>
      <c r="E13" s="54">
        <v>7509398107</v>
      </c>
      <c r="F13" s="87"/>
      <c r="G13" s="54">
        <v>6897020051</v>
      </c>
      <c r="H13" s="54"/>
      <c r="I13" s="70">
        <v>612378056</v>
      </c>
      <c r="J13" s="55"/>
      <c r="K13" s="53">
        <v>697190</v>
      </c>
      <c r="L13" s="51"/>
      <c r="M13" s="53">
        <v>7509398107</v>
      </c>
      <c r="N13" s="51"/>
      <c r="O13" s="54">
        <v>5930555278</v>
      </c>
      <c r="P13" s="51"/>
      <c r="Q13" s="70">
        <v>1578842829</v>
      </c>
    </row>
    <row r="14" spans="1:17" ht="27" customHeight="1" x14ac:dyDescent="0.2">
      <c r="A14" s="152" t="s">
        <v>148</v>
      </c>
      <c r="B14" s="152"/>
      <c r="C14" s="54">
        <v>124286</v>
      </c>
      <c r="D14" s="54"/>
      <c r="E14" s="54">
        <v>1340278163</v>
      </c>
      <c r="F14" s="87"/>
      <c r="G14" s="54">
        <v>836904638</v>
      </c>
      <c r="H14" s="54"/>
      <c r="I14" s="70">
        <v>503373525</v>
      </c>
      <c r="J14" s="55"/>
      <c r="K14" s="53">
        <v>124286</v>
      </c>
      <c r="L14" s="51"/>
      <c r="M14" s="53">
        <v>1340278163</v>
      </c>
      <c r="N14" s="51"/>
      <c r="O14" s="54">
        <v>465809696</v>
      </c>
      <c r="P14" s="51"/>
      <c r="Q14" s="70">
        <v>874468467</v>
      </c>
    </row>
    <row r="15" spans="1:17" ht="27" customHeight="1" x14ac:dyDescent="0.2">
      <c r="A15" s="152" t="s">
        <v>159</v>
      </c>
      <c r="B15" s="152"/>
      <c r="C15" s="51">
        <v>525775</v>
      </c>
      <c r="D15" s="51"/>
      <c r="E15" s="51">
        <v>17475573405</v>
      </c>
      <c r="F15" s="51"/>
      <c r="G15" s="51">
        <v>16568478362</v>
      </c>
      <c r="H15" s="51"/>
      <c r="I15" s="70">
        <v>907095043</v>
      </c>
      <c r="J15" s="55"/>
      <c r="K15" s="53">
        <v>525775</v>
      </c>
      <c r="L15" s="51"/>
      <c r="M15" s="53">
        <v>17475573405</v>
      </c>
      <c r="N15" s="51"/>
      <c r="O15" s="54">
        <v>6475619019</v>
      </c>
      <c r="P15" s="51"/>
      <c r="Q15" s="70">
        <v>10999954386</v>
      </c>
    </row>
    <row r="16" spans="1:17" ht="27" customHeight="1" x14ac:dyDescent="0.2">
      <c r="A16" s="152" t="s">
        <v>162</v>
      </c>
      <c r="B16" s="152"/>
      <c r="C16" s="54">
        <v>87629</v>
      </c>
      <c r="D16" s="87"/>
      <c r="E16" s="54">
        <v>2746243086</v>
      </c>
      <c r="F16" s="54"/>
      <c r="G16" s="54">
        <v>991522135</v>
      </c>
      <c r="H16" s="54"/>
      <c r="I16" s="70">
        <v>1754720951</v>
      </c>
      <c r="J16" s="55"/>
      <c r="K16" s="53">
        <v>87629</v>
      </c>
      <c r="L16" s="51"/>
      <c r="M16" s="53">
        <v>2746243086</v>
      </c>
      <c r="N16" s="51"/>
      <c r="O16" s="54">
        <v>991522135</v>
      </c>
      <c r="P16" s="51"/>
      <c r="Q16" s="70">
        <v>1754720951</v>
      </c>
    </row>
    <row r="17" spans="1:17" ht="27" customHeight="1" x14ac:dyDescent="0.2">
      <c r="A17" s="152" t="s">
        <v>156</v>
      </c>
      <c r="B17" s="152"/>
      <c r="C17" s="54">
        <v>1300000</v>
      </c>
      <c r="D17" s="54"/>
      <c r="E17" s="54">
        <v>8179663050</v>
      </c>
      <c r="F17" s="87"/>
      <c r="G17" s="54">
        <v>7591355525</v>
      </c>
      <c r="H17" s="54"/>
      <c r="I17" s="70">
        <v>588307525</v>
      </c>
      <c r="J17" s="55"/>
      <c r="K17" s="53">
        <v>1300000</v>
      </c>
      <c r="L17" s="51"/>
      <c r="M17" s="53">
        <v>8179663050</v>
      </c>
      <c r="N17" s="51"/>
      <c r="O17" s="54">
        <v>7286037370</v>
      </c>
      <c r="P17" s="51"/>
      <c r="Q17" s="70">
        <v>893625680</v>
      </c>
    </row>
    <row r="18" spans="1:17" ht="27" customHeight="1" x14ac:dyDescent="0.2">
      <c r="A18" s="152" t="s">
        <v>149</v>
      </c>
      <c r="B18" s="152"/>
      <c r="C18" s="54">
        <v>710000</v>
      </c>
      <c r="D18" s="54"/>
      <c r="E18" s="54">
        <v>26406887822</v>
      </c>
      <c r="F18" s="87"/>
      <c r="G18" s="54">
        <v>21248408205</v>
      </c>
      <c r="H18" s="54"/>
      <c r="I18" s="70">
        <v>5158479617</v>
      </c>
      <c r="J18" s="55"/>
      <c r="K18" s="53">
        <v>710000</v>
      </c>
      <c r="L18" s="51"/>
      <c r="M18" s="53">
        <v>26406887822</v>
      </c>
      <c r="N18" s="51"/>
      <c r="O18" s="54">
        <v>7431112962</v>
      </c>
      <c r="P18" s="51"/>
      <c r="Q18" s="70">
        <v>18975774860</v>
      </c>
    </row>
    <row r="19" spans="1:17" ht="27" customHeight="1" x14ac:dyDescent="0.2">
      <c r="A19" s="152" t="s">
        <v>150</v>
      </c>
      <c r="B19" s="152"/>
      <c r="C19" s="54">
        <v>165000</v>
      </c>
      <c r="D19" s="87"/>
      <c r="E19" s="54">
        <v>2527009072</v>
      </c>
      <c r="F19" s="54"/>
      <c r="G19" s="54">
        <v>2290745325</v>
      </c>
      <c r="H19" s="54"/>
      <c r="I19" s="70">
        <v>236263747</v>
      </c>
      <c r="J19" s="55"/>
      <c r="K19" s="53">
        <v>165000</v>
      </c>
      <c r="L19" s="51"/>
      <c r="M19" s="53">
        <v>2527009072</v>
      </c>
      <c r="N19" s="51"/>
      <c r="O19" s="54">
        <v>2421791865</v>
      </c>
      <c r="P19" s="51"/>
      <c r="Q19" s="70">
        <v>105217207</v>
      </c>
    </row>
    <row r="20" spans="1:17" ht="27" customHeight="1" x14ac:dyDescent="0.2">
      <c r="A20" s="152" t="s">
        <v>129</v>
      </c>
      <c r="B20" s="152"/>
      <c r="C20" s="53">
        <v>20000</v>
      </c>
      <c r="D20" s="54"/>
      <c r="E20" s="54">
        <v>523881860</v>
      </c>
      <c r="F20" s="87"/>
      <c r="G20" s="54">
        <v>462660534</v>
      </c>
      <c r="H20" s="54"/>
      <c r="I20" s="70">
        <v>61221326</v>
      </c>
      <c r="J20" s="55"/>
      <c r="K20" s="53">
        <v>20000</v>
      </c>
      <c r="L20" s="51"/>
      <c r="M20" s="53">
        <v>523881860</v>
      </c>
      <c r="N20" s="51"/>
      <c r="O20" s="54">
        <v>462660534</v>
      </c>
      <c r="P20" s="51"/>
      <c r="Q20" s="70">
        <v>61221326</v>
      </c>
    </row>
    <row r="21" spans="1:17" ht="27" customHeight="1" x14ac:dyDescent="0.2">
      <c r="A21" s="50" t="s">
        <v>157</v>
      </c>
      <c r="B21" s="50"/>
      <c r="C21" s="54">
        <v>0</v>
      </c>
      <c r="D21" s="54"/>
      <c r="E21" s="54">
        <v>0</v>
      </c>
      <c r="F21" s="54"/>
      <c r="G21" s="54">
        <v>0</v>
      </c>
      <c r="H21" s="54"/>
      <c r="I21" s="70">
        <v>0</v>
      </c>
      <c r="J21" s="55"/>
      <c r="K21" s="53">
        <v>20000</v>
      </c>
      <c r="L21" s="51"/>
      <c r="M21" s="53">
        <v>922259435</v>
      </c>
      <c r="N21" s="51"/>
      <c r="O21" s="54">
        <v>925984795</v>
      </c>
      <c r="P21" s="51"/>
      <c r="Q21" s="70">
        <v>-3725360</v>
      </c>
    </row>
    <row r="22" spans="1:17" ht="24" customHeight="1" x14ac:dyDescent="0.2">
      <c r="A22" s="50" t="s">
        <v>151</v>
      </c>
      <c r="B22" s="50"/>
      <c r="C22" s="51">
        <v>0</v>
      </c>
      <c r="D22" s="51"/>
      <c r="E22" s="54">
        <v>0</v>
      </c>
      <c r="F22" s="51"/>
      <c r="G22" s="51">
        <v>0</v>
      </c>
      <c r="H22" s="51"/>
      <c r="I22" s="70">
        <v>0</v>
      </c>
      <c r="J22" s="55"/>
      <c r="K22" s="53">
        <v>325602</v>
      </c>
      <c r="L22" s="51"/>
      <c r="M22" s="53">
        <v>1838480923</v>
      </c>
      <c r="N22" s="51"/>
      <c r="O22" s="54">
        <v>1002528558</v>
      </c>
      <c r="P22" s="51"/>
      <c r="Q22" s="70">
        <v>835952365</v>
      </c>
    </row>
    <row r="23" spans="1:17" ht="24" customHeight="1" x14ac:dyDescent="0.2">
      <c r="A23" s="50" t="s">
        <v>166</v>
      </c>
      <c r="B23" s="50"/>
      <c r="C23" s="54">
        <v>15895</v>
      </c>
      <c r="E23" s="54">
        <v>12017295084</v>
      </c>
      <c r="F23" s="54"/>
      <c r="G23" s="54">
        <v>11843863409</v>
      </c>
      <c r="I23" s="70">
        <v>173431675</v>
      </c>
      <c r="K23" s="53">
        <v>15895</v>
      </c>
      <c r="M23" s="53">
        <v>12017295084</v>
      </c>
      <c r="O23" s="54">
        <v>11667449786</v>
      </c>
      <c r="Q23" s="70">
        <v>349845298</v>
      </c>
    </row>
    <row r="24" spans="1:17" ht="24" customHeight="1" x14ac:dyDescent="0.2">
      <c r="A24" s="50" t="s">
        <v>118</v>
      </c>
      <c r="B24" s="50"/>
      <c r="C24" s="54">
        <v>18758</v>
      </c>
      <c r="E24" s="54">
        <v>17935523337</v>
      </c>
      <c r="F24" s="54"/>
      <c r="G24" s="54">
        <v>17634300822</v>
      </c>
      <c r="I24" s="70">
        <v>301222515</v>
      </c>
      <c r="K24" s="53">
        <v>18758</v>
      </c>
      <c r="L24" s="51"/>
      <c r="M24" s="53">
        <v>17935523337</v>
      </c>
      <c r="N24" s="51"/>
      <c r="O24" s="54">
        <v>15323974426</v>
      </c>
      <c r="P24" s="51"/>
      <c r="Q24" s="70">
        <v>2611548911</v>
      </c>
    </row>
    <row r="25" spans="1:17" ht="30" customHeight="1" x14ac:dyDescent="0.2">
      <c r="A25" s="50" t="s">
        <v>163</v>
      </c>
      <c r="B25" s="50"/>
      <c r="C25" s="54">
        <v>8126</v>
      </c>
      <c r="D25" s="87"/>
      <c r="E25" s="54">
        <v>7557701804</v>
      </c>
      <c r="F25" s="54"/>
      <c r="G25" s="54">
        <v>7429444688</v>
      </c>
      <c r="H25" s="54"/>
      <c r="I25" s="70">
        <v>128257116</v>
      </c>
      <c r="K25" s="53">
        <v>8126</v>
      </c>
      <c r="L25" s="51"/>
      <c r="M25" s="53">
        <v>7557701804</v>
      </c>
      <c r="N25" s="51"/>
      <c r="O25" s="54">
        <v>7270673207</v>
      </c>
      <c r="P25" s="51"/>
      <c r="Q25" s="70">
        <v>287028597</v>
      </c>
    </row>
    <row r="26" spans="1:17" ht="30" customHeight="1" x14ac:dyDescent="0.2">
      <c r="A26" s="50" t="s">
        <v>169</v>
      </c>
      <c r="B26" s="50"/>
      <c r="C26" s="54">
        <v>0</v>
      </c>
      <c r="D26" s="87"/>
      <c r="E26" s="54">
        <v>0</v>
      </c>
      <c r="F26" s="54"/>
      <c r="G26" s="54">
        <v>0</v>
      </c>
      <c r="H26" s="54"/>
      <c r="I26" s="70">
        <v>0</v>
      </c>
      <c r="K26" s="53">
        <v>19000</v>
      </c>
      <c r="L26" s="51"/>
      <c r="M26" s="53">
        <v>17720926007</v>
      </c>
      <c r="N26" s="51"/>
      <c r="O26" s="54">
        <v>18606500500</v>
      </c>
      <c r="P26" s="51"/>
      <c r="Q26" s="70">
        <v>-885574492</v>
      </c>
    </row>
    <row r="27" spans="1:17" ht="30" customHeight="1" x14ac:dyDescent="0.2">
      <c r="A27" s="50" t="s">
        <v>170</v>
      </c>
      <c r="B27" s="50"/>
      <c r="C27" s="54">
        <v>0</v>
      </c>
      <c r="D27" s="87"/>
      <c r="E27" s="54">
        <v>0</v>
      </c>
      <c r="F27" s="54"/>
      <c r="G27" s="54">
        <v>0</v>
      </c>
      <c r="H27" s="54"/>
      <c r="I27" s="70">
        <v>0</v>
      </c>
      <c r="K27" s="53">
        <v>23300</v>
      </c>
      <c r="L27" s="51"/>
      <c r="M27" s="53">
        <v>17881426560</v>
      </c>
      <c r="N27" s="51"/>
      <c r="O27" s="54">
        <v>18787032171</v>
      </c>
      <c r="P27" s="51"/>
      <c r="Q27" s="70">
        <v>-905605611</v>
      </c>
    </row>
    <row r="28" spans="1:17" ht="30" customHeight="1" thickBot="1" x14ac:dyDescent="0.25">
      <c r="E28" s="78">
        <f>SUM(E7:E27)</f>
        <v>119824634264</v>
      </c>
      <c r="F28" s="70"/>
      <c r="G28" s="154">
        <f>SUM(G7:G27)</f>
        <v>108242378116</v>
      </c>
      <c r="H28" s="70"/>
      <c r="I28" s="78">
        <f>SUM(I7:I27)</f>
        <v>11582256149</v>
      </c>
      <c r="J28" s="70"/>
      <c r="K28" s="70"/>
      <c r="L28" s="70"/>
      <c r="M28" s="78">
        <f>SUM(M7:M27)</f>
        <v>158187727189</v>
      </c>
      <c r="N28" s="70"/>
      <c r="O28" s="78">
        <f>SUM(O7:O27)</f>
        <v>118012566951</v>
      </c>
      <c r="P28" s="70"/>
      <c r="Q28" s="78">
        <f>SUM(Q7:Q27)</f>
        <v>40175160239</v>
      </c>
    </row>
    <row r="29" spans="1:17" ht="30" customHeight="1" thickTop="1" x14ac:dyDescent="0.2">
      <c r="G29" s="154"/>
    </row>
  </sheetData>
  <sortState ref="A7:Q28">
    <sortCondition ref="A7:A28"/>
  </sortState>
  <mergeCells count="7">
    <mergeCell ref="C5:I5"/>
    <mergeCell ref="K5:Q5"/>
    <mergeCell ref="A1:Q1"/>
    <mergeCell ref="A2:Q2"/>
    <mergeCell ref="A3:Q3"/>
    <mergeCell ref="A4:I4"/>
    <mergeCell ref="J4:Q4"/>
  </mergeCells>
  <hyperlinks>
    <hyperlink ref="A9" r:id="rId1" display="../../../../../admin/Stock/StockTransactionList.aspx%3fStockID=4560&amp;BasketID=0"/>
    <hyperlink ref="A21" r:id="rId2" display="../../../../../admin/Stock/StockTransactionList.aspx%3fStockID=4554&amp;BasketID=0"/>
    <hyperlink ref="A18" r:id="rId3" display="../../../../../admin/Stock/StockTransactionList.aspx%3fStockID=175980&amp;BasketID=0"/>
    <hyperlink ref="A16" r:id="rId4" display="../../../../../admin/Stock/StockTransactionList.aspx%3fStockID=84900&amp;BasketID=0"/>
    <hyperlink ref="A14" r:id="rId5" display="../../../../../admin/Stock/StockTransactionList.aspx%3fStockID=4904&amp;BasketID=0"/>
    <hyperlink ref="A10" r:id="rId6" display="../../../../../admin/Stock/StockTransactionList.aspx%3fStockID=4765&amp;BasketID=0"/>
    <hyperlink ref="A15" r:id="rId7" display="../../../../../admin/Stock/StockTransactionList.aspx%3fStockID=174127&amp;BasketID=0"/>
    <hyperlink ref="A19" r:id="rId8" display="../../../../../admin/Stock/StockTransactionList.aspx%3fStockID=169082&amp;BasketID=0"/>
    <hyperlink ref="A11" r:id="rId9" display="../../../../../admin/Stock/StockTransactionList.aspx%3fStockID=178404&amp;BasketID=0"/>
    <hyperlink ref="A17" r:id="rId10" display="../../../../../admin/Stock/StockTransactionList.aspx%3fStockID=4634&amp;BasketID=0"/>
    <hyperlink ref="A22" r:id="rId11" display="../../../../../admin/Stock/StockTransactionList.aspx%3fStockID=4637&amp;BasketID=0"/>
    <hyperlink ref="A20" r:id="rId12" display="../../../../../admin/Stock/StockTransactionList.aspx%3fStockID=4808&amp;BasketID=0"/>
    <hyperlink ref="A12" r:id="rId13" display="../../../../../admin/Stock/StockTransactionList.aspx%3fStockID=4525&amp;BasketID=0"/>
    <hyperlink ref="A8" r:id="rId14" display="../../../../../admin/Stock/StockTransactionList.aspx%3fStockID=4577&amp;BasketID=0"/>
  </hyperlinks>
  <printOptions horizontalCentered="1"/>
  <pageMargins left="0" right="0" top="0.15748031496062992" bottom="0" header="0.31496062992125984" footer="0.31496062992125984"/>
  <pageSetup scale="77" orientation="landscape" r:id="rId1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rightToLeft="1" view="pageBreakPreview" zoomScale="90" zoomScaleNormal="100" zoomScaleSheetLayoutView="90" workbookViewId="0">
      <selection activeCell="I5" sqref="I5:M5"/>
    </sheetView>
  </sheetViews>
  <sheetFormatPr defaultColWidth="9.125" defaultRowHeight="12.75" x14ac:dyDescent="0.2"/>
  <cols>
    <col min="1" max="1" width="22.375" style="26" customWidth="1"/>
    <col min="2" max="2" width="0.875" style="26" customWidth="1"/>
    <col min="3" max="3" width="10.625" style="26" customWidth="1"/>
    <col min="4" max="4" width="1" style="26" customWidth="1"/>
    <col min="5" max="5" width="14.75" style="26" customWidth="1"/>
    <col min="6" max="6" width="1" style="26" customWidth="1"/>
    <col min="7" max="7" width="9.125" style="26"/>
    <col min="8" max="8" width="0.875" style="26" customWidth="1"/>
    <col min="9" max="9" width="14.375" style="26" customWidth="1"/>
    <col min="10" max="10" width="1" style="26" customWidth="1"/>
    <col min="11" max="11" width="13.375" style="26" customWidth="1"/>
    <col min="12" max="12" width="1.125" style="26" customWidth="1"/>
    <col min="13" max="13" width="15.25" style="26" customWidth="1"/>
    <col min="14" max="14" width="0.875" style="26" customWidth="1"/>
    <col min="15" max="15" width="15.375" style="26" bestFit="1" customWidth="1"/>
    <col min="16" max="16" width="1" style="26" customWidth="1"/>
    <col min="17" max="17" width="14.875" style="26" bestFit="1" customWidth="1"/>
    <col min="18" max="18" width="0.75" style="26" customWidth="1"/>
    <col min="19" max="19" width="14.75" style="26" customWidth="1"/>
    <col min="20" max="20" width="16.625" style="26" customWidth="1"/>
    <col min="21" max="16384" width="9.125" style="26"/>
  </cols>
  <sheetData>
    <row r="1" spans="1:19" ht="21" customHeight="1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19" ht="19.5" customHeight="1" x14ac:dyDescent="0.6">
      <c r="A2" s="211" t="s">
        <v>97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</row>
    <row r="3" spans="1:19" ht="22.5" customHeight="1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</row>
    <row r="4" spans="1:19" ht="22.5" customHeight="1" x14ac:dyDescent="0.7">
      <c r="A4" s="219" t="s">
        <v>104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</row>
    <row r="5" spans="1:19" ht="21.75" thickBot="1" x14ac:dyDescent="0.45">
      <c r="A5" s="4"/>
      <c r="B5" s="4"/>
      <c r="C5" s="272" t="s">
        <v>81</v>
      </c>
      <c r="D5" s="272"/>
      <c r="E5" s="272"/>
      <c r="F5" s="272"/>
      <c r="G5" s="272"/>
      <c r="H5" s="17"/>
      <c r="I5" s="271" t="s">
        <v>242</v>
      </c>
      <c r="J5" s="271"/>
      <c r="K5" s="271"/>
      <c r="L5" s="271"/>
      <c r="M5" s="271"/>
      <c r="N5" s="3"/>
      <c r="O5" s="271" t="s">
        <v>243</v>
      </c>
      <c r="P5" s="271"/>
      <c r="Q5" s="271"/>
      <c r="R5" s="271"/>
      <c r="S5" s="271"/>
    </row>
    <row r="6" spans="1:19" ht="47.25" customHeight="1" thickBot="1" x14ac:dyDescent="0.5">
      <c r="A6" s="177" t="s">
        <v>54</v>
      </c>
      <c r="B6" s="178"/>
      <c r="C6" s="179" t="s">
        <v>75</v>
      </c>
      <c r="D6" s="56"/>
      <c r="E6" s="179" t="s">
        <v>80</v>
      </c>
      <c r="F6" s="56"/>
      <c r="G6" s="179" t="s">
        <v>76</v>
      </c>
      <c r="H6" s="56"/>
      <c r="I6" s="179" t="s">
        <v>77</v>
      </c>
      <c r="J6" s="56"/>
      <c r="K6" s="179" t="s">
        <v>78</v>
      </c>
      <c r="L6" s="56"/>
      <c r="M6" s="179" t="s">
        <v>79</v>
      </c>
      <c r="N6" s="51"/>
      <c r="O6" s="179" t="s">
        <v>77</v>
      </c>
      <c r="P6" s="56"/>
      <c r="Q6" s="179" t="s">
        <v>78</v>
      </c>
      <c r="R6" s="56"/>
      <c r="S6" s="179" t="s">
        <v>79</v>
      </c>
    </row>
    <row r="7" spans="1:19" ht="21.75" customHeight="1" x14ac:dyDescent="0.45">
      <c r="A7" s="180" t="s">
        <v>155</v>
      </c>
      <c r="B7" s="178"/>
      <c r="C7" s="181" t="s">
        <v>188</v>
      </c>
      <c r="D7" s="56"/>
      <c r="E7" s="59">
        <v>595263</v>
      </c>
      <c r="F7" s="59"/>
      <c r="G7" s="59">
        <v>2000</v>
      </c>
      <c r="H7" s="56"/>
      <c r="I7" s="59">
        <v>0</v>
      </c>
      <c r="J7" s="56"/>
      <c r="K7" s="70">
        <v>0</v>
      </c>
      <c r="L7" s="56"/>
      <c r="M7" s="59">
        <v>0</v>
      </c>
      <c r="N7" s="51"/>
      <c r="O7" s="59">
        <v>1190526000</v>
      </c>
      <c r="P7" s="56"/>
      <c r="Q7" s="70">
        <v>0</v>
      </c>
      <c r="R7" s="56"/>
      <c r="S7" s="59">
        <v>1190526000</v>
      </c>
    </row>
    <row r="8" spans="1:19" ht="21.75" customHeight="1" x14ac:dyDescent="0.45">
      <c r="A8" s="180" t="s">
        <v>189</v>
      </c>
      <c r="B8" s="178"/>
      <c r="C8" s="181" t="s">
        <v>190</v>
      </c>
      <c r="D8" s="56"/>
      <c r="E8" s="59">
        <v>70000</v>
      </c>
      <c r="F8" s="59"/>
      <c r="G8" s="59">
        <v>1380</v>
      </c>
      <c r="H8" s="56"/>
      <c r="I8" s="59">
        <v>0</v>
      </c>
      <c r="J8" s="56"/>
      <c r="K8" s="70">
        <v>0</v>
      </c>
      <c r="L8" s="56"/>
      <c r="M8" s="59">
        <v>0</v>
      </c>
      <c r="N8" s="51"/>
      <c r="O8" s="59">
        <v>96600000</v>
      </c>
      <c r="P8" s="56"/>
      <c r="Q8" s="70">
        <v>2008451</v>
      </c>
      <c r="R8" s="56"/>
      <c r="S8" s="59">
        <v>94591549</v>
      </c>
    </row>
    <row r="9" spans="1:19" ht="21.75" customHeight="1" x14ac:dyDescent="0.45">
      <c r="A9" s="180" t="s">
        <v>154</v>
      </c>
      <c r="B9" s="178"/>
      <c r="C9" s="181" t="s">
        <v>191</v>
      </c>
      <c r="D9" s="56"/>
      <c r="E9" s="59">
        <v>2000000</v>
      </c>
      <c r="F9" s="59"/>
      <c r="G9" s="59">
        <v>600</v>
      </c>
      <c r="H9" s="56"/>
      <c r="I9" s="59">
        <v>0</v>
      </c>
      <c r="J9" s="56"/>
      <c r="K9" s="70">
        <v>0</v>
      </c>
      <c r="L9" s="56"/>
      <c r="M9" s="59">
        <v>0</v>
      </c>
      <c r="N9" s="51"/>
      <c r="O9" s="59">
        <v>1200000000</v>
      </c>
      <c r="P9" s="56"/>
      <c r="Q9" s="70">
        <v>0</v>
      </c>
      <c r="R9" s="56"/>
      <c r="S9" s="59">
        <v>1200000000</v>
      </c>
    </row>
    <row r="10" spans="1:19" ht="21.75" customHeight="1" x14ac:dyDescent="0.45">
      <c r="A10" s="180" t="s">
        <v>148</v>
      </c>
      <c r="B10" s="178"/>
      <c r="C10" s="181" t="s">
        <v>192</v>
      </c>
      <c r="D10" s="56"/>
      <c r="E10" s="59">
        <v>468145</v>
      </c>
      <c r="F10" s="59"/>
      <c r="G10" s="59">
        <v>100</v>
      </c>
      <c r="H10" s="56"/>
      <c r="I10" s="59">
        <v>0</v>
      </c>
      <c r="J10" s="56"/>
      <c r="K10" s="70">
        <v>0</v>
      </c>
      <c r="L10" s="56"/>
      <c r="M10" s="59">
        <v>0</v>
      </c>
      <c r="N10" s="51"/>
      <c r="O10" s="59">
        <v>46814500</v>
      </c>
      <c r="P10" s="56"/>
      <c r="Q10" s="70">
        <v>663811</v>
      </c>
      <c r="R10" s="56"/>
      <c r="S10" s="59">
        <v>46150689</v>
      </c>
    </row>
    <row r="11" spans="1:19" ht="21.75" customHeight="1" x14ac:dyDescent="0.45">
      <c r="A11" s="180" t="s">
        <v>159</v>
      </c>
      <c r="B11" s="178"/>
      <c r="C11" s="181" t="s">
        <v>193</v>
      </c>
      <c r="D11" s="56"/>
      <c r="E11" s="59">
        <v>410000</v>
      </c>
      <c r="F11" s="59"/>
      <c r="G11" s="59">
        <v>4400</v>
      </c>
      <c r="H11" s="56"/>
      <c r="I11" s="59">
        <v>0</v>
      </c>
      <c r="J11" s="56"/>
      <c r="K11" s="70">
        <v>0</v>
      </c>
      <c r="L11" s="56"/>
      <c r="M11" s="59">
        <v>0</v>
      </c>
      <c r="N11" s="51"/>
      <c r="O11" s="59">
        <v>1804000000</v>
      </c>
      <c r="P11" s="56"/>
      <c r="Q11" s="70">
        <v>106938144</v>
      </c>
      <c r="R11" s="56"/>
      <c r="S11" s="59">
        <v>1697061856</v>
      </c>
    </row>
    <row r="12" spans="1:19" ht="21.75" customHeight="1" x14ac:dyDescent="0.45">
      <c r="A12" s="180" t="s">
        <v>156</v>
      </c>
      <c r="B12" s="178"/>
      <c r="C12" s="181" t="s">
        <v>194</v>
      </c>
      <c r="D12" s="56"/>
      <c r="E12" s="59">
        <v>1300000</v>
      </c>
      <c r="F12" s="59"/>
      <c r="G12" s="59">
        <v>280</v>
      </c>
      <c r="H12" s="56"/>
      <c r="I12" s="59">
        <v>0</v>
      </c>
      <c r="J12" s="56"/>
      <c r="K12" s="70">
        <v>0</v>
      </c>
      <c r="L12" s="56"/>
      <c r="M12" s="59">
        <v>0</v>
      </c>
      <c r="N12" s="51"/>
      <c r="O12" s="59">
        <v>364000000</v>
      </c>
      <c r="P12" s="56"/>
      <c r="Q12" s="70">
        <v>45390887</v>
      </c>
      <c r="R12" s="56"/>
      <c r="S12" s="59">
        <v>318609113</v>
      </c>
    </row>
    <row r="13" spans="1:19" ht="30" customHeight="1" x14ac:dyDescent="0.45">
      <c r="A13" s="55" t="s">
        <v>149</v>
      </c>
      <c r="B13" s="75"/>
      <c r="C13" s="59" t="s">
        <v>195</v>
      </c>
      <c r="D13" s="51"/>
      <c r="E13" s="59">
        <v>720000</v>
      </c>
      <c r="F13" s="54"/>
      <c r="G13" s="59">
        <v>357</v>
      </c>
      <c r="H13" s="54"/>
      <c r="I13" s="59">
        <v>0</v>
      </c>
      <c r="J13" s="54"/>
      <c r="K13" s="70">
        <v>0</v>
      </c>
      <c r="L13" s="54"/>
      <c r="M13" s="59">
        <v>0</v>
      </c>
      <c r="N13" s="54"/>
      <c r="O13" s="59">
        <v>257040000</v>
      </c>
      <c r="P13" s="54"/>
      <c r="Q13" s="70">
        <v>22197447</v>
      </c>
      <c r="R13" s="54"/>
      <c r="S13" s="59">
        <v>234842553</v>
      </c>
    </row>
    <row r="14" spans="1:19" ht="30" customHeight="1" x14ac:dyDescent="0.45">
      <c r="A14" s="55" t="s">
        <v>125</v>
      </c>
      <c r="B14" s="75"/>
      <c r="C14" s="59" t="s">
        <v>196</v>
      </c>
      <c r="D14" s="51"/>
      <c r="E14" s="59">
        <v>382200</v>
      </c>
      <c r="F14" s="54"/>
      <c r="G14" s="59">
        <v>100</v>
      </c>
      <c r="H14" s="54"/>
      <c r="I14" s="59">
        <v>0</v>
      </c>
      <c r="J14" s="54"/>
      <c r="K14" s="70">
        <v>0</v>
      </c>
      <c r="L14" s="54"/>
      <c r="M14" s="59">
        <v>0</v>
      </c>
      <c r="N14" s="54"/>
      <c r="O14" s="59">
        <v>38220000</v>
      </c>
      <c r="P14" s="54"/>
      <c r="Q14" s="70">
        <v>388678</v>
      </c>
      <c r="R14" s="54"/>
      <c r="S14" s="59">
        <v>37831322</v>
      </c>
    </row>
    <row r="15" spans="1:19" ht="27" customHeight="1" thickBot="1" x14ac:dyDescent="0.5">
      <c r="A15" s="75"/>
      <c r="B15" s="75"/>
      <c r="C15" s="169"/>
      <c r="D15" s="51"/>
      <c r="E15" s="149"/>
      <c r="F15" s="54"/>
      <c r="G15" s="149"/>
      <c r="H15" s="54"/>
      <c r="I15" s="57">
        <f>SUM(I7:I14)</f>
        <v>0</v>
      </c>
      <c r="J15" s="54"/>
      <c r="K15" s="78">
        <f>SUM(K7:K14)</f>
        <v>0</v>
      </c>
      <c r="L15" s="54"/>
      <c r="M15" s="57">
        <f>SUM(M7:M14)</f>
        <v>0</v>
      </c>
      <c r="N15" s="54"/>
      <c r="O15" s="57">
        <f>SUM(O7:O14)</f>
        <v>4997200500</v>
      </c>
      <c r="P15" s="54"/>
      <c r="Q15" s="78">
        <f>SUM(Q7:Q14)</f>
        <v>177587418</v>
      </c>
      <c r="R15" s="54"/>
      <c r="S15" s="57">
        <f>SUM(S7:S14)</f>
        <v>4819613082</v>
      </c>
    </row>
    <row r="16" spans="1:19" ht="19.5" thickTop="1" x14ac:dyDescent="0.4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</row>
  </sheetData>
  <mergeCells count="7">
    <mergeCell ref="C5:G5"/>
    <mergeCell ref="I5:M5"/>
    <mergeCell ref="O5:S5"/>
    <mergeCell ref="A4:S4"/>
    <mergeCell ref="A1:S1"/>
    <mergeCell ref="A2:S2"/>
    <mergeCell ref="A3:S3"/>
  </mergeCells>
  <printOptions horizontalCentered="1"/>
  <pageMargins left="0" right="0" top="0.15748031496062992" bottom="0" header="0.31496062992125984" footer="0.31496062992125984"/>
  <pageSetup scale="79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rightToLeft="1" tabSelected="1" view="pageBreakPreview" zoomScale="90" zoomScaleNormal="100" zoomScaleSheetLayoutView="90" workbookViewId="0">
      <selection activeCell="E5" sqref="E5:I5"/>
    </sheetView>
  </sheetViews>
  <sheetFormatPr defaultColWidth="9" defaultRowHeight="18.75" x14ac:dyDescent="0.45"/>
  <cols>
    <col min="1" max="1" width="22.75" style="75" bestFit="1" customWidth="1"/>
    <col min="2" max="2" width="1.25" style="75" customWidth="1"/>
    <col min="3" max="3" width="8.375" style="75" customWidth="1"/>
    <col min="4" max="4" width="1" style="75" customWidth="1"/>
    <col min="5" max="5" width="12.875" style="75" customWidth="1"/>
    <col min="6" max="6" width="0.875" style="75" customWidth="1"/>
    <col min="7" max="7" width="7.375" style="75" customWidth="1"/>
    <col min="8" max="8" width="0.75" style="75" customWidth="1"/>
    <col min="9" max="9" width="12.375" style="75" customWidth="1"/>
    <col min="10" max="10" width="0.75" style="75" customWidth="1"/>
    <col min="11" max="11" width="20.375" style="75" customWidth="1"/>
    <col min="12" max="12" width="0.625" style="75" customWidth="1"/>
    <col min="13" max="13" width="11.875" style="75" customWidth="1"/>
    <col min="14" max="14" width="0.625" style="75" customWidth="1"/>
    <col min="15" max="15" width="13.875" style="75" bestFit="1" customWidth="1"/>
    <col min="16" max="16" width="9" style="75"/>
    <col min="17" max="17" width="9.375" style="75" customWidth="1"/>
    <col min="18" max="18" width="9" style="75"/>
    <col min="19" max="19" width="12.375" style="75" customWidth="1"/>
    <col min="20" max="20" width="9" style="75"/>
    <col min="21" max="21" width="16.625" style="75" customWidth="1"/>
    <col min="22" max="16384" width="9" style="75"/>
  </cols>
  <sheetData>
    <row r="1" spans="1:17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17" ht="24" x14ac:dyDescent="0.6">
      <c r="A2" s="211" t="s">
        <v>97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7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ht="25.5" customHeight="1" x14ac:dyDescent="0.55000000000000004">
      <c r="A4" s="273" t="s">
        <v>105</v>
      </c>
      <c r="B4" s="273"/>
      <c r="C4" s="273"/>
      <c r="D4" s="273"/>
      <c r="E4" s="273"/>
      <c r="F4" s="65"/>
    </row>
    <row r="5" spans="1:17" ht="26.25" customHeight="1" thickBot="1" x14ac:dyDescent="0.5">
      <c r="A5" s="65"/>
      <c r="B5" s="220"/>
      <c r="C5" s="220"/>
      <c r="D5" s="131"/>
      <c r="E5" s="271" t="s">
        <v>242</v>
      </c>
      <c r="F5" s="271"/>
      <c r="G5" s="271"/>
      <c r="H5" s="271"/>
      <c r="I5" s="271"/>
      <c r="K5" s="271" t="s">
        <v>243</v>
      </c>
      <c r="L5" s="271"/>
      <c r="M5" s="271"/>
      <c r="N5" s="271"/>
      <c r="O5" s="271"/>
    </row>
    <row r="6" spans="1:17" ht="60.75" customHeight="1" thickBot="1" x14ac:dyDescent="0.5">
      <c r="A6" s="75" t="s">
        <v>73</v>
      </c>
      <c r="B6" s="56"/>
      <c r="C6" s="132" t="s">
        <v>70</v>
      </c>
      <c r="D6" s="56"/>
      <c r="E6" s="132" t="s">
        <v>98</v>
      </c>
      <c r="F6" s="56"/>
      <c r="G6" s="132" t="s">
        <v>78</v>
      </c>
      <c r="H6" s="56"/>
      <c r="I6" s="132" t="s">
        <v>82</v>
      </c>
      <c r="K6" s="170" t="s">
        <v>145</v>
      </c>
      <c r="L6" s="56"/>
      <c r="M6" s="132" t="s">
        <v>78</v>
      </c>
      <c r="N6" s="56"/>
      <c r="O6" s="132" t="s">
        <v>82</v>
      </c>
    </row>
    <row r="7" spans="1:17" x14ac:dyDescent="0.45">
      <c r="A7" s="75" t="s">
        <v>169</v>
      </c>
      <c r="C7" s="16" t="s">
        <v>141</v>
      </c>
      <c r="E7" s="59" t="s">
        <v>127</v>
      </c>
      <c r="F7" s="69"/>
      <c r="G7" s="59">
        <v>17</v>
      </c>
      <c r="H7" s="69"/>
      <c r="I7" s="59">
        <v>256135645</v>
      </c>
      <c r="J7" s="69"/>
      <c r="K7" s="59" t="s">
        <v>141</v>
      </c>
      <c r="L7" s="69"/>
      <c r="M7" s="59">
        <v>256135645</v>
      </c>
      <c r="N7" s="69"/>
      <c r="O7" s="59">
        <v>2965920878</v>
      </c>
      <c r="Q7" s="75" t="s">
        <v>141</v>
      </c>
    </row>
    <row r="8" spans="1:17" x14ac:dyDescent="0.45">
      <c r="A8" s="75" t="s">
        <v>186</v>
      </c>
      <c r="C8" s="73" t="s">
        <v>141</v>
      </c>
      <c r="E8" s="59" t="s">
        <v>187</v>
      </c>
      <c r="F8" s="59"/>
      <c r="G8" s="70">
        <v>20</v>
      </c>
      <c r="H8" s="69"/>
      <c r="I8" s="59">
        <v>0</v>
      </c>
      <c r="J8" s="69"/>
      <c r="K8" s="59" t="s">
        <v>141</v>
      </c>
      <c r="L8" s="69"/>
      <c r="M8" s="70">
        <v>0</v>
      </c>
      <c r="N8" s="69"/>
      <c r="O8" s="59">
        <v>5539551</v>
      </c>
      <c r="Q8" s="75" t="s">
        <v>141</v>
      </c>
    </row>
    <row r="9" spans="1:17" x14ac:dyDescent="0.45">
      <c r="A9" s="75" t="s">
        <v>173</v>
      </c>
      <c r="C9" s="16">
        <v>12</v>
      </c>
      <c r="E9" s="59" t="s">
        <v>141</v>
      </c>
      <c r="F9" s="69"/>
      <c r="G9" s="59">
        <v>0</v>
      </c>
      <c r="H9" s="69"/>
      <c r="I9" s="59">
        <v>930852</v>
      </c>
      <c r="J9" s="69"/>
      <c r="K9" s="59">
        <v>0</v>
      </c>
      <c r="L9" s="69"/>
      <c r="M9" s="59">
        <v>930852</v>
      </c>
      <c r="N9" s="69"/>
      <c r="O9" s="59">
        <v>174224264</v>
      </c>
    </row>
    <row r="10" spans="1:17" x14ac:dyDescent="0.45">
      <c r="A10" s="75" t="s">
        <v>179</v>
      </c>
      <c r="C10" s="73">
        <v>31</v>
      </c>
      <c r="E10" s="59" t="s">
        <v>141</v>
      </c>
      <c r="F10" s="59"/>
      <c r="G10" s="70">
        <v>0</v>
      </c>
      <c r="H10" s="69"/>
      <c r="I10" s="59">
        <v>317269</v>
      </c>
      <c r="J10" s="69"/>
      <c r="K10" s="59">
        <v>0</v>
      </c>
      <c r="L10" s="69"/>
      <c r="M10" s="70">
        <v>317269</v>
      </c>
      <c r="N10" s="69"/>
      <c r="O10" s="59">
        <v>74954202</v>
      </c>
    </row>
    <row r="11" spans="1:17" ht="19.5" thickBot="1" x14ac:dyDescent="0.5">
      <c r="E11" s="57">
        <f>SUM(E9:E10)</f>
        <v>0</v>
      </c>
      <c r="F11" s="69"/>
      <c r="G11" s="78">
        <f>SUM(G7:G10)</f>
        <v>37</v>
      </c>
      <c r="H11" s="69"/>
      <c r="I11" s="57">
        <f>SUM(I7:I10)</f>
        <v>257383766</v>
      </c>
      <c r="J11" s="69"/>
      <c r="K11" s="57">
        <f>SUM(K9:K10)</f>
        <v>0</v>
      </c>
      <c r="L11" s="69"/>
      <c r="M11" s="78">
        <f>SUM(M7:M10)</f>
        <v>257383766</v>
      </c>
      <c r="N11" s="69"/>
      <c r="O11" s="57">
        <f>SUM(O7:O10)</f>
        <v>3220638895</v>
      </c>
    </row>
    <row r="12" spans="1:17" ht="19.5" thickTop="1" x14ac:dyDescent="0.45"/>
  </sheetData>
  <mergeCells count="7">
    <mergeCell ref="A4:E4"/>
    <mergeCell ref="B5:C5"/>
    <mergeCell ref="E5:I5"/>
    <mergeCell ref="K5:O5"/>
    <mergeCell ref="A1:O1"/>
    <mergeCell ref="A2:O2"/>
    <mergeCell ref="A3:O3"/>
  </mergeCells>
  <printOptions horizontalCentered="1"/>
  <pageMargins left="0" right="0" top="0.15748031496062992" bottom="0" header="0.31496062992125984" footer="0.31496062992125984"/>
  <pageSetup scale="73" orientation="portrait" horizontalDpi="4294967295" verticalDpi="4294967295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rightToLeft="1" view="pageBreakPreview" zoomScale="80" zoomScaleNormal="100" zoomScaleSheetLayoutView="80" workbookViewId="0">
      <selection activeCell="C7" sqref="C7:G7"/>
    </sheetView>
  </sheetViews>
  <sheetFormatPr defaultColWidth="9.125" defaultRowHeight="15.75" x14ac:dyDescent="0.4"/>
  <cols>
    <col min="1" max="1" width="22.625" style="4" customWidth="1"/>
    <col min="2" max="2" width="1.125" style="4" customWidth="1"/>
    <col min="3" max="3" width="11" style="4" customWidth="1"/>
    <col min="4" max="4" width="0.875" style="4" customWidth="1"/>
    <col min="5" max="5" width="16" style="4" customWidth="1"/>
    <col min="6" max="6" width="1.25" style="4" customWidth="1"/>
    <col min="7" max="7" width="16.375" style="4" customWidth="1"/>
    <col min="8" max="8" width="0.625" style="4" customWidth="1"/>
    <col min="9" max="9" width="8.625" style="4" customWidth="1"/>
    <col min="10" max="10" width="0.625" style="4" customWidth="1"/>
    <col min="11" max="11" width="14.75" style="4" bestFit="1" customWidth="1"/>
    <col min="12" max="12" width="0.625" style="4" customWidth="1"/>
    <col min="13" max="13" width="11.375" style="4" customWidth="1"/>
    <col min="14" max="14" width="0.875" style="4" customWidth="1"/>
    <col min="15" max="15" width="13.375" style="4" customWidth="1"/>
    <col min="16" max="16" width="0.625" style="4" customWidth="1"/>
    <col min="17" max="17" width="12.875" style="4" customWidth="1"/>
    <col min="18" max="18" width="0.75" style="4" customWidth="1"/>
    <col min="19" max="19" width="17.375" style="4" customWidth="1"/>
    <col min="20" max="20" width="0.625" style="4" customWidth="1"/>
    <col min="21" max="21" width="17.125" style="4" customWidth="1"/>
    <col min="22" max="22" width="0.375" style="4" customWidth="1"/>
    <col min="23" max="23" width="19.125" style="4" customWidth="1"/>
    <col min="24" max="24" width="0.75" style="4" customWidth="1"/>
    <col min="25" max="25" width="9.25" style="4" bestFit="1" customWidth="1"/>
    <col min="26" max="16384" width="9.125" style="4"/>
  </cols>
  <sheetData>
    <row r="1" spans="1:25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25" ht="24" x14ac:dyDescent="0.6">
      <c r="A2" s="211" t="s">
        <v>112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</row>
    <row r="3" spans="1:25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40.5" customHeight="1" x14ac:dyDescent="0.7">
      <c r="A4" s="219" t="s">
        <v>42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</row>
    <row r="5" spans="1:25" ht="25.5" x14ac:dyDescent="0.4">
      <c r="A5" s="209" t="s">
        <v>43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5" ht="2.25" customHeight="1" x14ac:dyDescent="0.4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ht="18.75" customHeight="1" thickBot="1" x14ac:dyDescent="0.5">
      <c r="A7" s="60"/>
      <c r="B7" s="122"/>
      <c r="C7" s="221" t="s">
        <v>239</v>
      </c>
      <c r="D7" s="221"/>
      <c r="E7" s="221"/>
      <c r="F7" s="221"/>
      <c r="G7" s="221"/>
      <c r="H7" s="122"/>
      <c r="I7" s="220" t="s">
        <v>18</v>
      </c>
      <c r="J7" s="220"/>
      <c r="K7" s="220"/>
      <c r="L7" s="220"/>
      <c r="M7" s="220"/>
      <c r="N7" s="220"/>
      <c r="O7" s="220"/>
      <c r="P7" s="75"/>
      <c r="Q7" s="221" t="s">
        <v>237</v>
      </c>
      <c r="R7" s="221"/>
      <c r="S7" s="221"/>
      <c r="T7" s="221"/>
      <c r="U7" s="221"/>
      <c r="V7" s="221"/>
      <c r="W7" s="221"/>
      <c r="X7" s="221"/>
      <c r="Y7" s="221"/>
    </row>
    <row r="8" spans="1:25" ht="17.25" customHeight="1" x14ac:dyDescent="0.45">
      <c r="A8" s="212" t="s">
        <v>5</v>
      </c>
      <c r="B8" s="106"/>
      <c r="C8" s="215" t="s">
        <v>9</v>
      </c>
      <c r="D8" s="212"/>
      <c r="E8" s="215" t="s">
        <v>3</v>
      </c>
      <c r="F8" s="212"/>
      <c r="G8" s="222" t="s">
        <v>37</v>
      </c>
      <c r="H8" s="82"/>
      <c r="I8" s="214" t="s">
        <v>10</v>
      </c>
      <c r="J8" s="214"/>
      <c r="K8" s="214"/>
      <c r="L8" s="64"/>
      <c r="M8" s="214" t="s">
        <v>11</v>
      </c>
      <c r="N8" s="214"/>
      <c r="O8" s="214"/>
      <c r="P8" s="75"/>
      <c r="Q8" s="215" t="s">
        <v>9</v>
      </c>
      <c r="R8" s="212"/>
      <c r="S8" s="212" t="s">
        <v>51</v>
      </c>
      <c r="T8" s="103"/>
      <c r="U8" s="215" t="s">
        <v>3</v>
      </c>
      <c r="V8" s="212"/>
      <c r="W8" s="212" t="s">
        <v>37</v>
      </c>
      <c r="X8" s="82"/>
      <c r="Y8" s="224" t="s">
        <v>40</v>
      </c>
    </row>
    <row r="9" spans="1:25" ht="20.25" customHeight="1" thickBot="1" x14ac:dyDescent="0.5">
      <c r="A9" s="213"/>
      <c r="B9" s="106"/>
      <c r="C9" s="217"/>
      <c r="D9" s="218"/>
      <c r="E9" s="217"/>
      <c r="F9" s="218"/>
      <c r="G9" s="223"/>
      <c r="H9" s="82"/>
      <c r="I9" s="123" t="s">
        <v>9</v>
      </c>
      <c r="J9" s="175"/>
      <c r="K9" s="123" t="s">
        <v>3</v>
      </c>
      <c r="L9" s="64"/>
      <c r="M9" s="123" t="s">
        <v>9</v>
      </c>
      <c r="N9" s="175"/>
      <c r="O9" s="123" t="s">
        <v>90</v>
      </c>
      <c r="P9" s="75"/>
      <c r="Q9" s="216"/>
      <c r="R9" s="212"/>
      <c r="S9" s="213"/>
      <c r="T9" s="103"/>
      <c r="U9" s="216"/>
      <c r="V9" s="212"/>
      <c r="W9" s="213"/>
      <c r="X9" s="82"/>
      <c r="Y9" s="225"/>
    </row>
    <row r="10" spans="1:25" ht="20.25" customHeight="1" x14ac:dyDescent="0.45">
      <c r="A10" s="126" t="s">
        <v>148</v>
      </c>
      <c r="B10" s="106"/>
      <c r="C10" s="84">
        <v>124286</v>
      </c>
      <c r="D10" s="164"/>
      <c r="E10" s="84">
        <v>465809696</v>
      </c>
      <c r="F10" s="164"/>
      <c r="G10" s="124">
        <v>836904638.20000005</v>
      </c>
      <c r="H10" s="82"/>
      <c r="I10" s="64">
        <v>0</v>
      </c>
      <c r="J10" s="64"/>
      <c r="K10" s="64">
        <v>0</v>
      </c>
      <c r="M10" s="124">
        <v>0</v>
      </c>
      <c r="N10" s="124"/>
      <c r="O10" s="124">
        <v>0</v>
      </c>
      <c r="Q10" s="84">
        <v>124286</v>
      </c>
      <c r="R10" s="124"/>
      <c r="S10" s="124">
        <v>10890</v>
      </c>
      <c r="T10" s="124"/>
      <c r="U10" s="84">
        <v>465809696</v>
      </c>
      <c r="V10" s="124"/>
      <c r="W10" s="124">
        <v>1340278163.2349999</v>
      </c>
      <c r="X10" s="84"/>
      <c r="Y10" s="125">
        <v>8.0000000000000002E-3</v>
      </c>
    </row>
    <row r="11" spans="1:25" ht="20.25" customHeight="1" x14ac:dyDescent="0.45">
      <c r="A11" s="126" t="s">
        <v>149</v>
      </c>
      <c r="B11" s="106"/>
      <c r="C11" s="84">
        <v>710000</v>
      </c>
      <c r="D11" s="164"/>
      <c r="E11" s="84">
        <v>7431112962</v>
      </c>
      <c r="F11" s="164"/>
      <c r="G11" s="124">
        <v>21248408205</v>
      </c>
      <c r="H11" s="82"/>
      <c r="I11" s="64">
        <v>0</v>
      </c>
      <c r="J11" s="64"/>
      <c r="K11" s="64">
        <v>0</v>
      </c>
      <c r="M11" s="70">
        <v>0</v>
      </c>
      <c r="N11" s="70"/>
      <c r="O11" s="124">
        <v>0</v>
      </c>
      <c r="Q11" s="84">
        <v>710000</v>
      </c>
      <c r="R11" s="124"/>
      <c r="S11" s="124">
        <v>37559</v>
      </c>
      <c r="T11" s="124"/>
      <c r="U11" s="84">
        <v>7431112962</v>
      </c>
      <c r="V11" s="124"/>
      <c r="W11" s="124">
        <v>26406887822.5</v>
      </c>
      <c r="X11" s="84"/>
      <c r="Y11" s="125">
        <v>0.1583</v>
      </c>
    </row>
    <row r="12" spans="1:25" ht="20.25" customHeight="1" x14ac:dyDescent="0.45">
      <c r="A12" s="126" t="s">
        <v>150</v>
      </c>
      <c r="B12" s="106"/>
      <c r="C12" s="84">
        <v>165000</v>
      </c>
      <c r="D12" s="164"/>
      <c r="E12" s="84">
        <v>2421791865</v>
      </c>
      <c r="F12" s="164"/>
      <c r="G12" s="124">
        <v>2290745325</v>
      </c>
      <c r="H12" s="82"/>
      <c r="I12" s="64">
        <v>0</v>
      </c>
      <c r="J12" s="64"/>
      <c r="K12" s="64">
        <v>0</v>
      </c>
      <c r="M12" s="70">
        <v>0</v>
      </c>
      <c r="N12" s="70"/>
      <c r="O12" s="124">
        <v>0</v>
      </c>
      <c r="Q12" s="84">
        <v>165000</v>
      </c>
      <c r="R12" s="124"/>
      <c r="S12" s="124">
        <v>15466</v>
      </c>
      <c r="T12" s="124"/>
      <c r="U12" s="84">
        <v>2421791865</v>
      </c>
      <c r="V12" s="124"/>
      <c r="W12" s="124">
        <v>2527009072.5</v>
      </c>
      <c r="X12" s="84"/>
      <c r="Y12" s="125">
        <v>1.5100000000000001E-2</v>
      </c>
    </row>
    <row r="13" spans="1:25" ht="20.25" customHeight="1" x14ac:dyDescent="0.45">
      <c r="A13" s="126" t="s">
        <v>151</v>
      </c>
      <c r="B13" s="106"/>
      <c r="C13" s="84">
        <v>325602</v>
      </c>
      <c r="D13" s="164"/>
      <c r="E13" s="84">
        <v>1002528558</v>
      </c>
      <c r="F13" s="164"/>
      <c r="G13" s="124">
        <v>1838480923.6110001</v>
      </c>
      <c r="H13" s="82"/>
      <c r="I13" s="64">
        <v>0</v>
      </c>
      <c r="J13" s="64"/>
      <c r="K13" s="64">
        <v>0</v>
      </c>
      <c r="M13" s="70">
        <v>0</v>
      </c>
      <c r="N13" s="70"/>
      <c r="O13" s="124">
        <v>0</v>
      </c>
      <c r="Q13" s="84">
        <v>325602</v>
      </c>
      <c r="R13" s="124"/>
      <c r="S13" s="124">
        <v>5702</v>
      </c>
      <c r="T13" s="124"/>
      <c r="U13" s="84">
        <v>1002528558</v>
      </c>
      <c r="V13" s="124"/>
      <c r="W13" s="124">
        <v>1838480923.6110001</v>
      </c>
      <c r="X13" s="84"/>
      <c r="Y13" s="125">
        <v>1.0999999999999999E-2</v>
      </c>
    </row>
    <row r="14" spans="1:25" ht="20.25" customHeight="1" x14ac:dyDescent="0.45">
      <c r="A14" s="126" t="s">
        <v>152</v>
      </c>
      <c r="B14" s="106"/>
      <c r="C14" s="84">
        <v>92095</v>
      </c>
      <c r="D14" s="164"/>
      <c r="E14" s="84">
        <v>2138204242</v>
      </c>
      <c r="F14" s="164"/>
      <c r="G14" s="124">
        <v>2968191159.3412499</v>
      </c>
      <c r="H14" s="82"/>
      <c r="I14" s="64">
        <v>0</v>
      </c>
      <c r="J14" s="64"/>
      <c r="K14" s="64">
        <v>0</v>
      </c>
      <c r="M14" s="70">
        <v>-5000</v>
      </c>
      <c r="N14" s="70"/>
      <c r="O14" s="124">
        <v>170753760</v>
      </c>
      <c r="Q14" s="84">
        <v>87095</v>
      </c>
      <c r="R14" s="124"/>
      <c r="S14" s="124">
        <v>36276</v>
      </c>
      <c r="T14" s="124"/>
      <c r="U14" s="84">
        <v>2022117362</v>
      </c>
      <c r="V14" s="124"/>
      <c r="W14" s="124">
        <v>3128653502.355</v>
      </c>
      <c r="X14" s="84"/>
      <c r="Y14" s="125">
        <v>1.8800000000000001E-2</v>
      </c>
    </row>
    <row r="15" spans="1:25" ht="20.25" customHeight="1" x14ac:dyDescent="0.45">
      <c r="A15" s="126" t="s">
        <v>153</v>
      </c>
      <c r="B15" s="106"/>
      <c r="C15" s="84">
        <v>45000</v>
      </c>
      <c r="D15" s="164"/>
      <c r="E15" s="84">
        <v>1055600766</v>
      </c>
      <c r="F15" s="164"/>
      <c r="G15" s="124">
        <v>971613495</v>
      </c>
      <c r="H15" s="82"/>
      <c r="I15" s="64">
        <v>0</v>
      </c>
      <c r="J15" s="64"/>
      <c r="K15" s="64">
        <v>0</v>
      </c>
      <c r="M15" s="70">
        <v>0</v>
      </c>
      <c r="N15" s="70"/>
      <c r="O15" s="124">
        <v>0</v>
      </c>
      <c r="Q15" s="84">
        <v>45000</v>
      </c>
      <c r="R15" s="124"/>
      <c r="S15" s="124">
        <v>27458</v>
      </c>
      <c r="T15" s="124"/>
      <c r="U15" s="84">
        <v>1055600766</v>
      </c>
      <c r="V15" s="124"/>
      <c r="W15" s="124">
        <v>1223562802.5</v>
      </c>
      <c r="X15" s="84"/>
      <c r="Y15" s="125">
        <v>7.3000000000000001E-3</v>
      </c>
    </row>
    <row r="16" spans="1:25" ht="20.25" customHeight="1" x14ac:dyDescent="0.45">
      <c r="A16" s="126" t="s">
        <v>154</v>
      </c>
      <c r="B16" s="106"/>
      <c r="C16" s="84">
        <v>697190</v>
      </c>
      <c r="D16" s="164"/>
      <c r="E16" s="84">
        <v>5915538476</v>
      </c>
      <c r="F16" s="164"/>
      <c r="G16" s="124">
        <v>6897020051.0249996</v>
      </c>
      <c r="H16" s="82"/>
      <c r="I16" s="64">
        <v>0</v>
      </c>
      <c r="J16" s="64"/>
      <c r="K16" s="64">
        <v>0</v>
      </c>
      <c r="M16" s="70">
        <v>0</v>
      </c>
      <c r="N16" s="70"/>
      <c r="O16" s="124">
        <v>0</v>
      </c>
      <c r="Q16" s="84">
        <v>697190</v>
      </c>
      <c r="R16" s="124"/>
      <c r="S16" s="124">
        <v>10877</v>
      </c>
      <c r="T16" s="124"/>
      <c r="U16" s="84">
        <v>5915538476</v>
      </c>
      <c r="V16" s="124"/>
      <c r="W16" s="124">
        <v>7509398107.6075001</v>
      </c>
      <c r="X16" s="84"/>
      <c r="Y16" s="125">
        <v>4.4999999999999998E-2</v>
      </c>
    </row>
    <row r="17" spans="1:25" ht="20.25" customHeight="1" x14ac:dyDescent="0.45">
      <c r="A17" s="126" t="s">
        <v>155</v>
      </c>
      <c r="B17" s="106"/>
      <c r="C17" s="84">
        <v>39000</v>
      </c>
      <c r="D17" s="164"/>
      <c r="E17" s="84">
        <v>485355506</v>
      </c>
      <c r="F17" s="164"/>
      <c r="G17" s="124">
        <v>1067604369</v>
      </c>
      <c r="H17" s="82"/>
      <c r="I17" s="64">
        <v>0</v>
      </c>
      <c r="J17" s="64"/>
      <c r="K17" s="64">
        <v>0</v>
      </c>
      <c r="M17" s="70">
        <v>-21687</v>
      </c>
      <c r="N17" s="70"/>
      <c r="O17" s="124">
        <v>569395415</v>
      </c>
      <c r="Q17" s="84">
        <v>17313</v>
      </c>
      <c r="R17" s="124"/>
      <c r="S17" s="124">
        <v>31125</v>
      </c>
      <c r="T17" s="124"/>
      <c r="U17" s="84">
        <v>215460510</v>
      </c>
      <c r="V17" s="124"/>
      <c r="W17" s="124">
        <v>533613170.53125</v>
      </c>
      <c r="X17" s="84"/>
      <c r="Y17" s="125">
        <v>3.2000000000000002E-3</v>
      </c>
    </row>
    <row r="18" spans="1:25" ht="20.25" customHeight="1" x14ac:dyDescent="0.45">
      <c r="A18" s="126" t="s">
        <v>156</v>
      </c>
      <c r="B18" s="106"/>
      <c r="C18" s="84">
        <v>1300000</v>
      </c>
      <c r="D18" s="164"/>
      <c r="E18" s="84">
        <v>7286037370</v>
      </c>
      <c r="F18" s="164"/>
      <c r="G18" s="124">
        <v>7591355525</v>
      </c>
      <c r="H18" s="82"/>
      <c r="I18" s="64">
        <v>0</v>
      </c>
      <c r="J18" s="64"/>
      <c r="K18" s="64">
        <v>0</v>
      </c>
      <c r="M18" s="70">
        <v>0</v>
      </c>
      <c r="N18" s="70"/>
      <c r="O18" s="124">
        <v>0</v>
      </c>
      <c r="Q18" s="84">
        <v>1300000</v>
      </c>
      <c r="R18" s="124"/>
      <c r="S18" s="124">
        <v>6354</v>
      </c>
      <c r="T18" s="124"/>
      <c r="U18" s="84">
        <v>7286037370</v>
      </c>
      <c r="V18" s="124"/>
      <c r="W18" s="124">
        <v>8179663050</v>
      </c>
      <c r="X18" s="84"/>
      <c r="Y18" s="125">
        <v>4.9000000000000002E-2</v>
      </c>
    </row>
    <row r="19" spans="1:25" ht="20.25" customHeight="1" x14ac:dyDescent="0.45">
      <c r="A19" s="126" t="s">
        <v>157</v>
      </c>
      <c r="B19" s="106"/>
      <c r="C19" s="84">
        <v>20000</v>
      </c>
      <c r="D19" s="164"/>
      <c r="E19" s="84">
        <v>1343544015</v>
      </c>
      <c r="F19" s="164"/>
      <c r="G19" s="124">
        <v>922259435</v>
      </c>
      <c r="H19" s="82"/>
      <c r="I19" s="64">
        <v>0</v>
      </c>
      <c r="J19" s="64"/>
      <c r="K19" s="64">
        <v>0</v>
      </c>
      <c r="M19" s="70">
        <v>0</v>
      </c>
      <c r="N19" s="70"/>
      <c r="O19" s="124">
        <v>0</v>
      </c>
      <c r="Q19" s="84">
        <v>20000</v>
      </c>
      <c r="R19" s="124"/>
      <c r="S19" s="124">
        <v>46567</v>
      </c>
      <c r="T19" s="124"/>
      <c r="U19" s="84">
        <v>1343544015</v>
      </c>
      <c r="V19" s="124"/>
      <c r="W19" s="124">
        <v>922259435</v>
      </c>
      <c r="X19" s="84"/>
      <c r="Y19" s="125">
        <v>5.4999999999999997E-3</v>
      </c>
    </row>
    <row r="20" spans="1:25" ht="20.25" customHeight="1" x14ac:dyDescent="0.45">
      <c r="A20" s="126" t="s">
        <v>158</v>
      </c>
      <c r="B20" s="106"/>
      <c r="C20" s="84">
        <v>291488</v>
      </c>
      <c r="D20" s="164"/>
      <c r="E20" s="84">
        <v>7680448987</v>
      </c>
      <c r="F20" s="164"/>
      <c r="G20" s="124">
        <v>7492672660.3360004</v>
      </c>
      <c r="H20" s="82"/>
      <c r="I20" s="64">
        <v>0</v>
      </c>
      <c r="J20" s="64"/>
      <c r="K20" s="64">
        <v>0</v>
      </c>
      <c r="M20" s="70">
        <v>0</v>
      </c>
      <c r="N20" s="70"/>
      <c r="O20" s="124">
        <v>0</v>
      </c>
      <c r="Q20" s="84">
        <v>291488</v>
      </c>
      <c r="R20" s="124"/>
      <c r="S20" s="124">
        <v>27858</v>
      </c>
      <c r="T20" s="124"/>
      <c r="U20" s="84">
        <v>7680448987</v>
      </c>
      <c r="V20" s="124"/>
      <c r="W20" s="124">
        <v>8041100045.1359997</v>
      </c>
      <c r="X20" s="84"/>
      <c r="Y20" s="125">
        <v>4.82E-2</v>
      </c>
    </row>
    <row r="21" spans="1:25" ht="20.25" customHeight="1" x14ac:dyDescent="0.45">
      <c r="A21" s="126" t="s">
        <v>159</v>
      </c>
      <c r="B21" s="106"/>
      <c r="C21" s="84">
        <v>306702</v>
      </c>
      <c r="D21" s="164"/>
      <c r="E21" s="84">
        <v>7467141154</v>
      </c>
      <c r="F21" s="164"/>
      <c r="G21" s="124">
        <v>17560000497.699001</v>
      </c>
      <c r="H21" s="138"/>
      <c r="I21" s="64">
        <v>219073</v>
      </c>
      <c r="J21" s="64"/>
      <c r="K21" s="64">
        <v>0</v>
      </c>
      <c r="M21" s="70">
        <v>0</v>
      </c>
      <c r="N21" s="70"/>
      <c r="O21" s="124">
        <v>0</v>
      </c>
      <c r="Q21" s="84">
        <v>525775</v>
      </c>
      <c r="R21" s="124"/>
      <c r="S21" s="124">
        <v>33565</v>
      </c>
      <c r="T21" s="124"/>
      <c r="U21" s="84">
        <v>6475619019</v>
      </c>
      <c r="V21" s="124"/>
      <c r="W21" s="124">
        <v>17475573405.7188</v>
      </c>
      <c r="X21" s="84"/>
      <c r="Y21" s="125">
        <v>0.1048</v>
      </c>
    </row>
    <row r="22" spans="1:25" ht="20.25" customHeight="1" x14ac:dyDescent="0.45">
      <c r="A22" s="126" t="s">
        <v>160</v>
      </c>
      <c r="B22" s="106"/>
      <c r="C22" s="84">
        <v>110000</v>
      </c>
      <c r="D22" s="164"/>
      <c r="E22" s="84">
        <v>1433046716</v>
      </c>
      <c r="F22" s="164"/>
      <c r="G22" s="124">
        <v>1776934307.5</v>
      </c>
      <c r="H22" s="138"/>
      <c r="I22" s="64">
        <v>0</v>
      </c>
      <c r="J22" s="64"/>
      <c r="K22" s="64">
        <v>0</v>
      </c>
      <c r="M22" s="70">
        <v>-20000</v>
      </c>
      <c r="N22" s="70"/>
      <c r="O22" s="124">
        <v>357931962</v>
      </c>
      <c r="Q22" s="84">
        <v>90000</v>
      </c>
      <c r="R22" s="124"/>
      <c r="S22" s="124">
        <v>17958</v>
      </c>
      <c r="T22" s="124"/>
      <c r="U22" s="84">
        <v>1172492769</v>
      </c>
      <c r="V22" s="124"/>
      <c r="W22" s="124">
        <v>1600461855</v>
      </c>
      <c r="X22" s="84"/>
      <c r="Y22" s="125">
        <v>9.5999999999999992E-3</v>
      </c>
    </row>
    <row r="23" spans="1:25" ht="20.25" customHeight="1" x14ac:dyDescent="0.4">
      <c r="A23" s="126" t="s">
        <v>129</v>
      </c>
      <c r="B23" s="106"/>
      <c r="C23" s="84">
        <v>0</v>
      </c>
      <c r="D23" s="164"/>
      <c r="E23" s="84">
        <v>0</v>
      </c>
      <c r="F23" s="164"/>
      <c r="G23" s="124">
        <v>0</v>
      </c>
      <c r="H23" s="138"/>
      <c r="I23" s="124">
        <v>20000</v>
      </c>
      <c r="J23" s="124"/>
      <c r="K23" s="124">
        <v>462660534</v>
      </c>
      <c r="M23" s="70">
        <v>0</v>
      </c>
      <c r="N23" s="70"/>
      <c r="O23" s="124">
        <v>0</v>
      </c>
      <c r="Q23" s="84">
        <v>20000</v>
      </c>
      <c r="R23" s="124"/>
      <c r="S23" s="124">
        <v>26452</v>
      </c>
      <c r="T23" s="124"/>
      <c r="U23" s="84">
        <v>462660534</v>
      </c>
      <c r="V23" s="124"/>
      <c r="W23" s="124">
        <v>523881860</v>
      </c>
      <c r="X23" s="84"/>
      <c r="Y23" s="125">
        <v>3.0999999999999999E-3</v>
      </c>
    </row>
    <row r="24" spans="1:25" ht="20.25" customHeight="1" x14ac:dyDescent="0.4">
      <c r="A24" s="126" t="s">
        <v>161</v>
      </c>
      <c r="B24" s="106"/>
      <c r="C24" s="84">
        <v>0</v>
      </c>
      <c r="D24" s="164"/>
      <c r="E24" s="84">
        <v>0</v>
      </c>
      <c r="F24" s="164"/>
      <c r="G24" s="124">
        <v>0</v>
      </c>
      <c r="H24" s="138"/>
      <c r="I24" s="124">
        <v>80000</v>
      </c>
      <c r="J24" s="124"/>
      <c r="K24" s="124">
        <v>817194255</v>
      </c>
      <c r="M24" s="70">
        <v>0</v>
      </c>
      <c r="N24" s="70"/>
      <c r="O24" s="124">
        <v>0</v>
      </c>
      <c r="Q24" s="84">
        <v>80000</v>
      </c>
      <c r="R24" s="124"/>
      <c r="S24" s="124">
        <v>13605</v>
      </c>
      <c r="T24" s="124"/>
      <c r="U24" s="84">
        <v>817194255</v>
      </c>
      <c r="V24" s="124"/>
      <c r="W24" s="124">
        <v>1077788100</v>
      </c>
      <c r="X24" s="84"/>
      <c r="Y24" s="125">
        <v>6.4999999999999997E-3</v>
      </c>
    </row>
    <row r="25" spans="1:25" ht="20.25" customHeight="1" thickBot="1" x14ac:dyDescent="0.45">
      <c r="A25" s="126" t="s">
        <v>162</v>
      </c>
      <c r="B25" s="106"/>
      <c r="C25" s="84">
        <v>0</v>
      </c>
      <c r="D25" s="164"/>
      <c r="E25" s="84">
        <v>0</v>
      </c>
      <c r="F25" s="164"/>
      <c r="G25" s="124">
        <v>0</v>
      </c>
      <c r="H25" s="138"/>
      <c r="I25" s="124">
        <v>87629</v>
      </c>
      <c r="J25" s="124"/>
      <c r="K25" s="124">
        <v>0</v>
      </c>
      <c r="M25" s="70">
        <v>0</v>
      </c>
      <c r="N25" s="70"/>
      <c r="O25" s="124">
        <v>0</v>
      </c>
      <c r="Q25" s="84">
        <v>87629</v>
      </c>
      <c r="R25" s="124"/>
      <c r="S25" s="124">
        <v>31648</v>
      </c>
      <c r="T25" s="124"/>
      <c r="U25" s="84">
        <v>991522135</v>
      </c>
      <c r="V25" s="124"/>
      <c r="W25" s="124">
        <v>2746243086.7280002</v>
      </c>
      <c r="X25" s="84"/>
      <c r="Y25" s="125">
        <v>1.6500000000000001E-2</v>
      </c>
    </row>
    <row r="26" spans="1:25" ht="19.5" thickBot="1" x14ac:dyDescent="0.5">
      <c r="A26" s="106" t="s">
        <v>8</v>
      </c>
      <c r="B26" s="106"/>
      <c r="C26" s="84"/>
      <c r="D26" s="62"/>
      <c r="E26" s="66">
        <f>SUM(E10:E25)</f>
        <v>46126160313</v>
      </c>
      <c r="F26" s="62"/>
      <c r="G26" s="66">
        <f>SUM(G10:G25)</f>
        <v>73462190591.71225</v>
      </c>
      <c r="H26" s="103"/>
      <c r="I26" s="155"/>
      <c r="J26" s="174"/>
      <c r="K26" s="66">
        <f>SUM(K10:K25)</f>
        <v>1279854789</v>
      </c>
      <c r="L26" s="75"/>
      <c r="M26" s="84"/>
      <c r="N26" s="84"/>
      <c r="O26" s="66">
        <f>SUM(O10:O25)</f>
        <v>1098081137</v>
      </c>
      <c r="P26" s="75"/>
      <c r="Q26" s="84"/>
      <c r="R26" s="62"/>
      <c r="S26" s="145">
        <f>SUM(S10:S25)</f>
        <v>379360</v>
      </c>
      <c r="T26" s="62"/>
      <c r="U26" s="146">
        <f>SUM(U10:U25)</f>
        <v>46759479279</v>
      </c>
      <c r="V26" s="62"/>
      <c r="W26" s="146">
        <f>SUM(W10:W25)</f>
        <v>85074854402.422546</v>
      </c>
      <c r="X26" s="103"/>
      <c r="Y26" s="158">
        <f>SUM(Y10:Y25)</f>
        <v>0.50990000000000002</v>
      </c>
    </row>
    <row r="27" spans="1:25" ht="19.5" thickTop="1" x14ac:dyDescent="0.4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87"/>
      <c r="V27" s="75"/>
      <c r="W27" s="75"/>
      <c r="X27" s="75"/>
      <c r="Y27" s="75"/>
    </row>
    <row r="29" spans="1:25" x14ac:dyDescent="0.4">
      <c r="U29" s="160"/>
    </row>
  </sheetData>
  <sortState ref="A10:Y32">
    <sortCondition descending="1" ref="W10:W32"/>
  </sortState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" right="0" top="0.15748031496062992" bottom="0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rightToLeft="1" view="pageBreakPreview" zoomScale="90" zoomScaleNormal="100" zoomScaleSheetLayoutView="90" workbookViewId="0">
      <selection activeCell="A3" sqref="A3:T3"/>
    </sheetView>
  </sheetViews>
  <sheetFormatPr defaultColWidth="9.125" defaultRowHeight="18.75" x14ac:dyDescent="0.45"/>
  <cols>
    <col min="1" max="1" width="22.25" style="75" customWidth="1"/>
    <col min="2" max="2" width="0.375" style="75" customWidth="1"/>
    <col min="3" max="3" width="13.25" style="75" hidden="1" customWidth="1"/>
    <col min="4" max="4" width="0.25" style="75" hidden="1" customWidth="1"/>
    <col min="5" max="5" width="12" style="75" hidden="1" customWidth="1"/>
    <col min="6" max="6" width="0.625" style="75" hidden="1" customWidth="1"/>
    <col min="7" max="7" width="11.625" style="75" hidden="1" customWidth="1"/>
    <col min="8" max="8" width="0.625" style="75" hidden="1" customWidth="1"/>
    <col min="9" max="9" width="11.75" style="75" hidden="1" customWidth="1"/>
    <col min="10" max="10" width="0.25" style="75" customWidth="1"/>
    <col min="11" max="11" width="12.625" style="75" customWidth="1"/>
    <col min="12" max="12" width="0.625" style="75" customWidth="1"/>
    <col min="13" max="13" width="9.125" style="75"/>
    <col min="14" max="14" width="0.375" style="75" customWidth="1"/>
    <col min="15" max="15" width="8.25" style="75" bestFit="1" customWidth="1"/>
    <col min="16" max="16" width="0.375" style="75" customWidth="1"/>
    <col min="17" max="17" width="9.375" style="75" customWidth="1"/>
    <col min="18" max="18" width="9.125" style="75"/>
    <col min="19" max="19" width="12.375" style="75" customWidth="1"/>
    <col min="20" max="20" width="9.125" style="75"/>
    <col min="21" max="21" width="16.625" style="75" customWidth="1"/>
    <col min="22" max="16384" width="9.125" style="75"/>
  </cols>
  <sheetData>
    <row r="1" spans="1:23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46"/>
      <c r="V1" s="46"/>
      <c r="W1" s="46"/>
    </row>
    <row r="2" spans="1:23" ht="24" x14ac:dyDescent="0.6">
      <c r="A2" s="211" t="s">
        <v>112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23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spans="1:23" ht="66" customHeight="1" x14ac:dyDescent="0.7">
      <c r="A4" s="136" t="s">
        <v>91</v>
      </c>
      <c r="B4" s="27"/>
      <c r="C4" s="27"/>
      <c r="D4" s="27"/>
      <c r="E4" s="27"/>
      <c r="F4" s="27"/>
      <c r="G4" s="27"/>
      <c r="H4" s="27"/>
      <c r="I4" s="27"/>
      <c r="K4" s="75" t="s">
        <v>111</v>
      </c>
    </row>
    <row r="5" spans="1:23" ht="21.75" thickBot="1" x14ac:dyDescent="0.6">
      <c r="A5" s="111"/>
      <c r="B5" s="111"/>
      <c r="C5" s="120"/>
      <c r="D5" s="120"/>
      <c r="E5" s="120"/>
      <c r="F5" s="120"/>
      <c r="G5" s="120"/>
      <c r="H5" s="120"/>
      <c r="I5" s="120"/>
    </row>
    <row r="6" spans="1:23" ht="21.75" thickBot="1" x14ac:dyDescent="0.6">
      <c r="A6" s="108"/>
      <c r="B6" s="108"/>
      <c r="C6" s="226" t="s">
        <v>50</v>
      </c>
      <c r="D6" s="226"/>
      <c r="E6" s="226"/>
      <c r="F6" s="226"/>
      <c r="G6" s="226"/>
      <c r="H6" s="226"/>
      <c r="I6" s="226"/>
      <c r="K6" s="226" t="s">
        <v>237</v>
      </c>
      <c r="L6" s="226"/>
      <c r="M6" s="226"/>
      <c r="N6" s="226"/>
      <c r="O6" s="226"/>
      <c r="P6" s="226"/>
      <c r="Q6" s="226"/>
    </row>
    <row r="7" spans="1:23" ht="21.75" thickBot="1" x14ac:dyDescent="0.6">
      <c r="A7" s="121" t="s">
        <v>54</v>
      </c>
      <c r="B7" s="108"/>
      <c r="C7" s="121" t="s">
        <v>55</v>
      </c>
      <c r="D7" s="108"/>
      <c r="E7" s="121" t="s">
        <v>56</v>
      </c>
      <c r="F7" s="108"/>
      <c r="G7" s="121" t="s">
        <v>57</v>
      </c>
      <c r="H7" s="108"/>
      <c r="I7" s="121" t="s">
        <v>58</v>
      </c>
      <c r="K7" s="121" t="s">
        <v>55</v>
      </c>
      <c r="L7" s="108"/>
      <c r="M7" s="121" t="s">
        <v>56</v>
      </c>
      <c r="N7" s="108"/>
      <c r="O7" s="121" t="s">
        <v>57</v>
      </c>
      <c r="P7" s="108"/>
      <c r="Q7" s="121" t="s">
        <v>58</v>
      </c>
    </row>
    <row r="8" spans="1:23" x14ac:dyDescent="0.45">
      <c r="A8" s="106" t="s">
        <v>7</v>
      </c>
      <c r="B8" s="106"/>
      <c r="C8" s="63" t="s">
        <v>6</v>
      </c>
      <c r="D8" s="62"/>
      <c r="E8" s="63" t="s">
        <v>6</v>
      </c>
      <c r="F8" s="62"/>
      <c r="G8" s="62" t="s">
        <v>6</v>
      </c>
      <c r="H8" s="62"/>
      <c r="I8" s="63" t="s">
        <v>6</v>
      </c>
      <c r="K8" s="63" t="s">
        <v>6</v>
      </c>
      <c r="L8" s="62"/>
      <c r="M8" s="63" t="s">
        <v>6</v>
      </c>
      <c r="N8" s="62"/>
      <c r="O8" s="62" t="s">
        <v>6</v>
      </c>
      <c r="P8" s="62"/>
      <c r="Q8" s="63" t="s">
        <v>6</v>
      </c>
    </row>
    <row r="9" spans="1:23" x14ac:dyDescent="0.45">
      <c r="A9" s="106" t="s">
        <v>7</v>
      </c>
      <c r="B9" s="106"/>
      <c r="C9" s="63" t="s">
        <v>6</v>
      </c>
      <c r="D9" s="62"/>
      <c r="E9" s="63" t="s">
        <v>6</v>
      </c>
      <c r="F9" s="62"/>
      <c r="G9" s="63" t="s">
        <v>6</v>
      </c>
      <c r="H9" s="63"/>
      <c r="I9" s="63" t="s">
        <v>6</v>
      </c>
      <c r="K9" s="63" t="s">
        <v>6</v>
      </c>
      <c r="L9" s="62"/>
      <c r="M9" s="63" t="s">
        <v>6</v>
      </c>
      <c r="N9" s="62"/>
      <c r="O9" s="63" t="s">
        <v>6</v>
      </c>
      <c r="P9" s="63"/>
      <c r="Q9" s="63" t="s">
        <v>6</v>
      </c>
    </row>
  </sheetData>
  <mergeCells count="5">
    <mergeCell ref="C6:I6"/>
    <mergeCell ref="K6:Q6"/>
    <mergeCell ref="A1:T1"/>
    <mergeCell ref="A2:T2"/>
    <mergeCell ref="A3:T3"/>
  </mergeCells>
  <pageMargins left="0" right="0.39370078740157483" top="0.15748031496062992" bottom="0" header="0.31496062992125984" footer="0.31496062992125984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rightToLeft="1" view="pageBreakPreview" zoomScale="80" zoomScaleNormal="100" zoomScaleSheetLayoutView="80" workbookViewId="0">
      <selection activeCell="AA6" sqref="AA6:AI6"/>
    </sheetView>
  </sheetViews>
  <sheetFormatPr defaultColWidth="9.125" defaultRowHeight="15.75" x14ac:dyDescent="0.4"/>
  <cols>
    <col min="1" max="1" width="27.125" style="21" customWidth="1"/>
    <col min="2" max="2" width="0.625" style="19" customWidth="1"/>
    <col min="3" max="3" width="9" style="19" customWidth="1"/>
    <col min="4" max="4" width="0.625" style="19" customWidth="1"/>
    <col min="5" max="5" width="10.75" style="19" customWidth="1"/>
    <col min="6" max="6" width="0.625" style="19" customWidth="1"/>
    <col min="7" max="7" width="11.125" style="19" customWidth="1"/>
    <col min="8" max="8" width="0.625" style="19" customWidth="1"/>
    <col min="9" max="9" width="10.75" style="19" customWidth="1"/>
    <col min="10" max="10" width="0.375" style="19" customWidth="1"/>
    <col min="11" max="11" width="6.125" style="19" customWidth="1"/>
    <col min="12" max="12" width="0.75" style="19" hidden="1" customWidth="1"/>
    <col min="13" max="13" width="6.75" style="19" hidden="1" customWidth="1"/>
    <col min="14" max="14" width="0.25" style="19" hidden="1" customWidth="1"/>
    <col min="15" max="15" width="3.875" style="19" hidden="1" customWidth="1"/>
    <col min="16" max="16" width="0.375" style="19" hidden="1" customWidth="1"/>
    <col min="17" max="17" width="9.375" style="19" hidden="1" customWidth="1"/>
    <col min="18" max="18" width="0.625" style="19" hidden="1" customWidth="1"/>
    <col min="19" max="19" width="12.375" style="19" hidden="1" customWidth="1"/>
    <col min="20" max="20" width="0.625" style="19" hidden="1" customWidth="1"/>
    <col min="21" max="21" width="16.625" style="19" hidden="1" customWidth="1"/>
    <col min="22" max="22" width="9.125" style="19" hidden="1" customWidth="1"/>
    <col min="23" max="23" width="0.625" style="19" hidden="1" customWidth="1"/>
    <col min="24" max="24" width="6.75" style="19" hidden="1" customWidth="1"/>
    <col min="25" max="25" width="1.75" style="19" hidden="1" customWidth="1"/>
    <col min="26" max="26" width="0.75" style="19" customWidth="1"/>
    <col min="27" max="27" width="7.375" style="19" customWidth="1"/>
    <col min="28" max="28" width="0.375" style="19" customWidth="1"/>
    <col min="29" max="29" width="15.375" style="19" bestFit="1" customWidth="1"/>
    <col min="30" max="30" width="0.25" style="19" customWidth="1"/>
    <col min="31" max="31" width="14.375" style="19" customWidth="1"/>
    <col min="32" max="32" width="0.375" style="19" customWidth="1"/>
    <col min="33" max="33" width="15.125" style="19" bestFit="1" customWidth="1"/>
    <col min="34" max="34" width="0.375" style="19" customWidth="1"/>
    <col min="35" max="35" width="8.875" style="19" customWidth="1"/>
    <col min="36" max="16384" width="9.125" style="19"/>
  </cols>
  <sheetData>
    <row r="1" spans="1:35" s="21" customFormat="1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</row>
    <row r="2" spans="1:35" s="21" customFormat="1" ht="24" x14ac:dyDescent="0.6">
      <c r="A2" s="211" t="s">
        <v>112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</row>
    <row r="3" spans="1:35" s="21" customFormat="1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</row>
    <row r="4" spans="1:35" ht="102" customHeight="1" x14ac:dyDescent="0.7">
      <c r="A4" s="219" t="s">
        <v>44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</row>
    <row r="5" spans="1:35" ht="21" x14ac:dyDescent="0.55000000000000004">
      <c r="A5" s="153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</row>
    <row r="6" spans="1:35" ht="18" customHeight="1" thickBot="1" x14ac:dyDescent="0.6">
      <c r="A6" s="221" t="s">
        <v>35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109"/>
      <c r="O6" s="221" t="s">
        <v>49</v>
      </c>
      <c r="P6" s="221"/>
      <c r="Q6" s="221"/>
      <c r="R6" s="221"/>
      <c r="S6" s="221"/>
      <c r="T6" s="117"/>
      <c r="U6" s="227" t="s">
        <v>18</v>
      </c>
      <c r="V6" s="227"/>
      <c r="W6" s="227"/>
      <c r="X6" s="227"/>
      <c r="Y6" s="227"/>
      <c r="Z6" s="47"/>
      <c r="AA6" s="221" t="s">
        <v>237</v>
      </c>
      <c r="AB6" s="221"/>
      <c r="AC6" s="221"/>
      <c r="AD6" s="221"/>
      <c r="AE6" s="221"/>
      <c r="AF6" s="221"/>
      <c r="AG6" s="221"/>
      <c r="AH6" s="221"/>
      <c r="AI6" s="221"/>
    </row>
    <row r="7" spans="1:35" ht="26.25" customHeight="1" x14ac:dyDescent="0.55000000000000004">
      <c r="A7" s="232" t="s">
        <v>36</v>
      </c>
      <c r="B7" s="109"/>
      <c r="C7" s="229" t="s">
        <v>16</v>
      </c>
      <c r="D7" s="60"/>
      <c r="E7" s="231" t="s">
        <v>15</v>
      </c>
      <c r="F7" s="60"/>
      <c r="G7" s="228" t="s">
        <v>52</v>
      </c>
      <c r="H7" s="60"/>
      <c r="I7" s="229" t="s">
        <v>39</v>
      </c>
      <c r="J7" s="60"/>
      <c r="K7" s="231" t="s">
        <v>14</v>
      </c>
      <c r="L7" s="105"/>
      <c r="M7" s="231" t="s">
        <v>13</v>
      </c>
      <c r="N7" s="60"/>
      <c r="O7" s="233" t="s">
        <v>9</v>
      </c>
      <c r="P7" s="228"/>
      <c r="Q7" s="228" t="s">
        <v>3</v>
      </c>
      <c r="R7" s="228"/>
      <c r="S7" s="228" t="s">
        <v>37</v>
      </c>
      <c r="T7" s="60"/>
      <c r="U7" s="210" t="s">
        <v>10</v>
      </c>
      <c r="V7" s="210"/>
      <c r="W7" s="61"/>
      <c r="X7" s="210" t="s">
        <v>11</v>
      </c>
      <c r="Y7" s="210"/>
      <c r="Z7" s="47"/>
      <c r="AA7" s="233" t="s">
        <v>9</v>
      </c>
      <c r="AB7" s="232"/>
      <c r="AC7" s="228" t="s">
        <v>53</v>
      </c>
      <c r="AD7" s="109"/>
      <c r="AE7" s="228" t="s">
        <v>3</v>
      </c>
      <c r="AF7" s="232"/>
      <c r="AG7" s="228" t="s">
        <v>37</v>
      </c>
      <c r="AH7" s="79"/>
      <c r="AI7" s="228" t="s">
        <v>38</v>
      </c>
    </row>
    <row r="8" spans="1:35" s="25" customFormat="1" ht="52.5" customHeight="1" thickBot="1" x14ac:dyDescent="0.25">
      <c r="A8" s="221"/>
      <c r="B8" s="109"/>
      <c r="C8" s="230"/>
      <c r="D8" s="60"/>
      <c r="E8" s="230"/>
      <c r="F8" s="60"/>
      <c r="G8" s="221"/>
      <c r="H8" s="60"/>
      <c r="I8" s="230"/>
      <c r="J8" s="60"/>
      <c r="K8" s="230"/>
      <c r="L8" s="117"/>
      <c r="M8" s="230"/>
      <c r="N8" s="60"/>
      <c r="O8" s="234"/>
      <c r="P8" s="235"/>
      <c r="Q8" s="221"/>
      <c r="R8" s="235"/>
      <c r="S8" s="221"/>
      <c r="T8" s="60"/>
      <c r="U8" s="110" t="s">
        <v>9</v>
      </c>
      <c r="V8" s="110" t="s">
        <v>3</v>
      </c>
      <c r="W8" s="118"/>
      <c r="X8" s="110" t="s">
        <v>9</v>
      </c>
      <c r="Y8" s="110" t="s">
        <v>90</v>
      </c>
      <c r="Z8" s="119"/>
      <c r="AA8" s="234"/>
      <c r="AB8" s="232"/>
      <c r="AC8" s="221"/>
      <c r="AD8" s="109"/>
      <c r="AE8" s="221"/>
      <c r="AF8" s="232"/>
      <c r="AG8" s="221"/>
      <c r="AH8" s="79"/>
      <c r="AI8" s="221"/>
    </row>
    <row r="9" spans="1:35" s="25" customFormat="1" ht="27.75" customHeight="1" x14ac:dyDescent="0.2">
      <c r="A9" s="161" t="s">
        <v>163</v>
      </c>
      <c r="B9" s="144"/>
      <c r="C9" s="144" t="s">
        <v>17</v>
      </c>
      <c r="D9" s="144"/>
      <c r="E9" s="144" t="s">
        <v>17</v>
      </c>
      <c r="F9" s="144"/>
      <c r="G9" s="144" t="s">
        <v>164</v>
      </c>
      <c r="H9" s="144"/>
      <c r="I9" s="144" t="s">
        <v>165</v>
      </c>
      <c r="J9" s="144"/>
      <c r="K9" s="144">
        <v>0</v>
      </c>
      <c r="L9" s="117"/>
      <c r="M9" s="141"/>
      <c r="N9" s="142"/>
      <c r="O9" s="143"/>
      <c r="P9" s="142"/>
      <c r="Q9" s="140"/>
      <c r="R9" s="142"/>
      <c r="S9" s="140"/>
      <c r="T9" s="142"/>
      <c r="U9" s="118"/>
      <c r="V9" s="118"/>
      <c r="W9" s="118"/>
      <c r="X9" s="118"/>
      <c r="Y9" s="118"/>
      <c r="Z9" s="119"/>
      <c r="AA9" s="84">
        <v>8126</v>
      </c>
      <c r="AB9" s="140"/>
      <c r="AC9" s="84">
        <v>930739</v>
      </c>
      <c r="AD9" s="140"/>
      <c r="AE9" s="84">
        <v>7270673207</v>
      </c>
      <c r="AF9" s="140"/>
      <c r="AG9" s="84">
        <v>7557701804</v>
      </c>
      <c r="AH9" s="143"/>
      <c r="AI9" s="165">
        <v>4.53E-2</v>
      </c>
    </row>
    <row r="10" spans="1:35" s="25" customFormat="1" ht="34.5" customHeight="1" x14ac:dyDescent="0.2">
      <c r="A10" s="161" t="s">
        <v>118</v>
      </c>
      <c r="B10" s="144"/>
      <c r="C10" s="144" t="s">
        <v>17</v>
      </c>
      <c r="D10" s="144"/>
      <c r="E10" s="144" t="s">
        <v>17</v>
      </c>
      <c r="F10" s="144"/>
      <c r="G10" s="62" t="s">
        <v>115</v>
      </c>
      <c r="H10" s="62"/>
      <c r="I10" s="62" t="s">
        <v>116</v>
      </c>
      <c r="J10" s="144"/>
      <c r="K10" s="144">
        <v>0</v>
      </c>
      <c r="L10" s="117"/>
      <c r="M10" s="141"/>
      <c r="N10" s="142"/>
      <c r="O10" s="143"/>
      <c r="P10" s="142"/>
      <c r="Q10" s="140"/>
      <c r="R10" s="142"/>
      <c r="S10" s="140"/>
      <c r="T10" s="142"/>
      <c r="U10" s="118"/>
      <c r="V10" s="118"/>
      <c r="W10" s="118"/>
      <c r="X10" s="118"/>
      <c r="Y10" s="118"/>
      <c r="Z10" s="119"/>
      <c r="AA10" s="84">
        <v>18758</v>
      </c>
      <c r="AB10" s="140"/>
      <c r="AC10" s="84">
        <v>956847</v>
      </c>
      <c r="AD10" s="140"/>
      <c r="AE10" s="84">
        <v>15564381901</v>
      </c>
      <c r="AF10" s="140"/>
      <c r="AG10" s="84">
        <v>17935523337</v>
      </c>
      <c r="AH10" s="143"/>
      <c r="AI10" s="165">
        <v>0.1075</v>
      </c>
    </row>
    <row r="11" spans="1:35" ht="18.75" x14ac:dyDescent="0.45">
      <c r="A11" s="162" t="s">
        <v>166</v>
      </c>
      <c r="B11" s="62"/>
      <c r="C11" s="144" t="s">
        <v>17</v>
      </c>
      <c r="D11" s="62"/>
      <c r="E11" s="62" t="s">
        <v>17</v>
      </c>
      <c r="F11" s="62"/>
      <c r="G11" s="144" t="s">
        <v>167</v>
      </c>
      <c r="H11" s="144"/>
      <c r="I11" s="144" t="s">
        <v>168</v>
      </c>
      <c r="J11" s="62"/>
      <c r="K11" s="62">
        <v>0</v>
      </c>
      <c r="L11" s="62"/>
      <c r="M11" s="62" t="s">
        <v>102</v>
      </c>
      <c r="N11" s="62"/>
      <c r="O11" s="63" t="s">
        <v>6</v>
      </c>
      <c r="P11" s="62"/>
      <c r="Q11" s="63" t="s">
        <v>6</v>
      </c>
      <c r="R11" s="62"/>
      <c r="S11" s="62" t="s">
        <v>6</v>
      </c>
      <c r="T11" s="62"/>
      <c r="U11" s="63" t="s">
        <v>6</v>
      </c>
      <c r="V11" s="63" t="s">
        <v>6</v>
      </c>
      <c r="W11" s="64"/>
      <c r="X11" s="63" t="s">
        <v>6</v>
      </c>
      <c r="Y11" s="63" t="s">
        <v>6</v>
      </c>
      <c r="Z11" s="65"/>
      <c r="AA11" s="84">
        <v>15895</v>
      </c>
      <c r="AB11" s="62"/>
      <c r="AC11" s="84">
        <v>756591</v>
      </c>
      <c r="AD11" s="62"/>
      <c r="AE11" s="84">
        <v>11667449786</v>
      </c>
      <c r="AF11" s="139"/>
      <c r="AG11" s="84">
        <v>12017295084</v>
      </c>
      <c r="AH11" s="139"/>
      <c r="AI11" s="165">
        <v>7.1999999999999995E-2</v>
      </c>
    </row>
    <row r="12" spans="1:35" s="21" customFormat="1" ht="18.75" x14ac:dyDescent="0.45">
      <c r="A12" s="162" t="s">
        <v>169</v>
      </c>
      <c r="B12" s="188"/>
      <c r="C12" s="144" t="s">
        <v>17</v>
      </c>
      <c r="D12" s="188"/>
      <c r="E12" s="188" t="s">
        <v>17</v>
      </c>
      <c r="F12" s="188"/>
      <c r="G12" s="144" t="s">
        <v>114</v>
      </c>
      <c r="H12" s="144"/>
      <c r="I12" s="144" t="s">
        <v>127</v>
      </c>
      <c r="J12" s="188"/>
      <c r="K12" s="188">
        <v>17</v>
      </c>
      <c r="L12" s="188"/>
      <c r="M12" s="188"/>
      <c r="N12" s="188"/>
      <c r="O12" s="190"/>
      <c r="P12" s="188"/>
      <c r="Q12" s="190"/>
      <c r="R12" s="188"/>
      <c r="S12" s="188"/>
      <c r="T12" s="188"/>
      <c r="U12" s="190"/>
      <c r="V12" s="190"/>
      <c r="W12" s="64"/>
      <c r="X12" s="190"/>
      <c r="Y12" s="190"/>
      <c r="Z12" s="186"/>
      <c r="AA12" s="84">
        <v>19000</v>
      </c>
      <c r="AB12" s="188"/>
      <c r="AC12" s="84">
        <v>933357</v>
      </c>
      <c r="AD12" s="188"/>
      <c r="AE12" s="84">
        <v>19000000000</v>
      </c>
      <c r="AF12" s="185"/>
      <c r="AG12" s="84">
        <v>17720926007</v>
      </c>
      <c r="AH12" s="185"/>
      <c r="AI12" s="165">
        <v>0.1062</v>
      </c>
    </row>
    <row r="13" spans="1:35" s="21" customFormat="1" ht="18.75" x14ac:dyDescent="0.45">
      <c r="A13" s="162" t="s">
        <v>170</v>
      </c>
      <c r="B13" s="188"/>
      <c r="C13" s="144" t="s">
        <v>17</v>
      </c>
      <c r="D13" s="188"/>
      <c r="E13" s="188" t="s">
        <v>17</v>
      </c>
      <c r="F13" s="188"/>
      <c r="G13" s="144" t="s">
        <v>171</v>
      </c>
      <c r="H13" s="144"/>
      <c r="I13" s="144" t="s">
        <v>172</v>
      </c>
      <c r="J13" s="188"/>
      <c r="K13" s="188">
        <v>0</v>
      </c>
      <c r="L13" s="188"/>
      <c r="M13" s="188"/>
      <c r="N13" s="188"/>
      <c r="O13" s="190"/>
      <c r="P13" s="188"/>
      <c r="Q13" s="190"/>
      <c r="R13" s="188"/>
      <c r="S13" s="188"/>
      <c r="T13" s="188"/>
      <c r="U13" s="190"/>
      <c r="V13" s="190"/>
      <c r="W13" s="64"/>
      <c r="X13" s="190"/>
      <c r="Y13" s="190"/>
      <c r="Z13" s="186"/>
      <c r="AA13" s="84">
        <v>23300</v>
      </c>
      <c r="AB13" s="188"/>
      <c r="AC13" s="84">
        <v>768000</v>
      </c>
      <c r="AD13" s="188"/>
      <c r="AE13" s="84">
        <v>18787032171</v>
      </c>
      <c r="AF13" s="185"/>
      <c r="AG13" s="84">
        <v>17881426560</v>
      </c>
      <c r="AH13" s="185"/>
      <c r="AI13" s="165">
        <v>0.1072</v>
      </c>
    </row>
    <row r="14" spans="1:35" s="21" customFormat="1" ht="18.75" x14ac:dyDescent="0.45">
      <c r="A14" s="162" t="s">
        <v>170</v>
      </c>
      <c r="B14" s="188"/>
      <c r="C14" s="144" t="s">
        <v>17</v>
      </c>
      <c r="D14" s="188"/>
      <c r="E14" s="188" t="s">
        <v>17</v>
      </c>
      <c r="F14" s="188"/>
      <c r="G14" s="144" t="s">
        <v>171</v>
      </c>
      <c r="H14" s="144"/>
      <c r="I14" s="144" t="s">
        <v>172</v>
      </c>
      <c r="J14" s="188"/>
      <c r="K14" s="188">
        <v>0</v>
      </c>
      <c r="L14" s="188"/>
      <c r="M14" s="188"/>
      <c r="N14" s="188"/>
      <c r="O14" s="190"/>
      <c r="P14" s="188"/>
      <c r="Q14" s="190"/>
      <c r="R14" s="188"/>
      <c r="S14" s="188"/>
      <c r="T14" s="188"/>
      <c r="U14" s="190"/>
      <c r="V14" s="190"/>
      <c r="W14" s="64"/>
      <c r="X14" s="190"/>
      <c r="Y14" s="190"/>
      <c r="Z14" s="186"/>
      <c r="AA14" s="84">
        <v>23300</v>
      </c>
      <c r="AB14" s="188"/>
      <c r="AC14" s="84">
        <v>768000</v>
      </c>
      <c r="AD14" s="188"/>
      <c r="AE14" s="84">
        <v>18787032171</v>
      </c>
      <c r="AF14" s="185"/>
      <c r="AG14" s="84">
        <v>17881426560</v>
      </c>
      <c r="AH14" s="185"/>
      <c r="AI14" s="165">
        <v>0.1072</v>
      </c>
    </row>
    <row r="15" spans="1:35" ht="19.5" thickBot="1" x14ac:dyDescent="0.5">
      <c r="AE15" s="147">
        <f>SUM(AE9:AE14)</f>
        <v>91076569236</v>
      </c>
      <c r="AF15" s="64"/>
      <c r="AG15" s="147">
        <f>SUM(AG9:AG14)</f>
        <v>90994299352</v>
      </c>
      <c r="AH15" s="64"/>
      <c r="AI15" s="159">
        <f>SUM(AI9:AI11)</f>
        <v>0.2248</v>
      </c>
    </row>
    <row r="16" spans="1:35" ht="18" thickTop="1" x14ac:dyDescent="0.4">
      <c r="AG16" s="87"/>
    </row>
    <row r="17" spans="11:33" x14ac:dyDescent="0.4">
      <c r="AG17" s="171"/>
    </row>
    <row r="18" spans="11:33" x14ac:dyDescent="0.4">
      <c r="K18" s="1"/>
    </row>
  </sheetData>
  <mergeCells count="29">
    <mergeCell ref="AG7:AG8"/>
    <mergeCell ref="AI7:AI8"/>
    <mergeCell ref="AA7:AA8"/>
    <mergeCell ref="AB7:AB8"/>
    <mergeCell ref="AE7:AE8"/>
    <mergeCell ref="AF7:AF8"/>
    <mergeCell ref="AC7:AC8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I1"/>
    <mergeCell ref="A2:AI2"/>
    <mergeCell ref="A3:AI3"/>
    <mergeCell ref="A4:AI4"/>
    <mergeCell ref="U6:Y6"/>
    <mergeCell ref="AA6:AI6"/>
  </mergeCells>
  <printOptions horizontalCentered="1"/>
  <pageMargins left="0" right="0" top="0.15748031496062992" bottom="0" header="0.31496062992125984" footer="0.31496062992125984"/>
  <pageSetup scale="85" orientation="landscape" horizontalDpi="4294967295" verticalDpi="4294967295" r:id="rId1"/>
  <ignoredErrors>
    <ignoredError sqref="AI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rightToLeft="1" view="pageBreakPreview" zoomScale="90" zoomScaleNormal="100" zoomScaleSheetLayoutView="90" workbookViewId="0">
      <selection activeCell="C6" sqref="C6:P6"/>
    </sheetView>
  </sheetViews>
  <sheetFormatPr defaultColWidth="9.125" defaultRowHeight="18.75" x14ac:dyDescent="0.45"/>
  <cols>
    <col min="1" max="1" width="25.625" style="75" bestFit="1" customWidth="1"/>
    <col min="2" max="2" width="0.75" style="75" customWidth="1"/>
    <col min="3" max="3" width="9" style="75" customWidth="1"/>
    <col min="4" max="4" width="0.75" style="75" customWidth="1"/>
    <col min="5" max="5" width="12.125" style="75" customWidth="1"/>
    <col min="6" max="6" width="0.625" style="75" customWidth="1"/>
    <col min="7" max="7" width="13.625" style="75" customWidth="1"/>
    <col min="8" max="8" width="0.75" style="75" customWidth="1"/>
    <col min="9" max="9" width="10.125" style="75" customWidth="1"/>
    <col min="10" max="10" width="0.875" style="75" customWidth="1"/>
    <col min="11" max="11" width="23.875" style="75" bestFit="1" customWidth="1"/>
    <col min="12" max="12" width="0.625" style="75" customWidth="1"/>
    <col min="13" max="13" width="10.875" style="75" customWidth="1"/>
    <col min="14" max="14" width="9.125" style="75" customWidth="1"/>
    <col min="15" max="15" width="9.125" style="75"/>
    <col min="16" max="16" width="3.25" style="75" customWidth="1"/>
    <col min="17" max="17" width="9.375" style="75" customWidth="1"/>
    <col min="18" max="18" width="9.125" style="75"/>
    <col min="19" max="19" width="12.375" style="75" customWidth="1"/>
    <col min="20" max="20" width="9.125" style="75"/>
    <col min="21" max="21" width="16.625" style="75" customWidth="1"/>
    <col min="22" max="16384" width="9.125" style="75"/>
  </cols>
  <sheetData>
    <row r="1" spans="1:17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24" x14ac:dyDescent="0.6">
      <c r="A2" s="211" t="s">
        <v>112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pans="1:17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</row>
    <row r="4" spans="1:17" ht="25.5" customHeight="1" x14ac:dyDescent="0.45">
      <c r="A4" s="209" t="s">
        <v>60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</row>
    <row r="5" spans="1:17" ht="25.5" x14ac:dyDescent="0.45">
      <c r="A5" s="209" t="s">
        <v>59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7" ht="19.5" customHeight="1" thickBot="1" x14ac:dyDescent="0.5">
      <c r="C6" s="221" t="s">
        <v>237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</row>
    <row r="7" spans="1:17" ht="22.5" customHeight="1" thickBot="1" x14ac:dyDescent="0.5">
      <c r="A7" s="236" t="s">
        <v>24</v>
      </c>
      <c r="C7" s="237" t="s">
        <v>9</v>
      </c>
      <c r="E7" s="212" t="s">
        <v>64</v>
      </c>
      <c r="F7" s="212"/>
      <c r="G7" s="212" t="s">
        <v>63</v>
      </c>
      <c r="H7" s="212"/>
      <c r="I7" s="212" t="s">
        <v>61</v>
      </c>
      <c r="J7" s="212"/>
      <c r="K7" s="212" t="s">
        <v>62</v>
      </c>
      <c r="M7" s="212" t="s">
        <v>23</v>
      </c>
      <c r="N7" s="212"/>
      <c r="O7" s="212"/>
      <c r="P7" s="212"/>
    </row>
    <row r="8" spans="1:17" ht="4.5" hidden="1" customHeight="1" thickBot="1" x14ac:dyDescent="0.5">
      <c r="A8" s="217"/>
      <c r="C8" s="238"/>
      <c r="E8" s="223"/>
      <c r="F8" s="218"/>
      <c r="G8" s="223"/>
      <c r="H8" s="218"/>
      <c r="I8" s="223"/>
      <c r="J8" s="218"/>
      <c r="K8" s="223"/>
      <c r="M8" s="223"/>
      <c r="N8" s="223"/>
      <c r="O8" s="223"/>
      <c r="P8" s="223"/>
    </row>
    <row r="9" spans="1:17" ht="37.5" customHeight="1" thickBot="1" x14ac:dyDescent="0.5">
      <c r="A9" s="187" t="s">
        <v>169</v>
      </c>
      <c r="C9" s="191">
        <v>19000</v>
      </c>
      <c r="E9" s="185">
        <v>891119</v>
      </c>
      <c r="F9" s="188"/>
      <c r="G9" s="185">
        <v>933357</v>
      </c>
      <c r="H9" s="188"/>
      <c r="I9" s="198">
        <v>4.7399999999999998E-2</v>
      </c>
      <c r="J9" s="188"/>
      <c r="K9" s="185">
        <v>17733783000</v>
      </c>
      <c r="M9" s="222" t="s">
        <v>139</v>
      </c>
      <c r="N9" s="222"/>
      <c r="O9" s="222"/>
      <c r="P9" s="222"/>
      <c r="Q9" s="189"/>
    </row>
    <row r="10" spans="1:17" ht="44.25" customHeight="1" x14ac:dyDescent="0.45">
      <c r="A10" s="187" t="s">
        <v>170</v>
      </c>
      <c r="C10" s="191">
        <v>23300</v>
      </c>
      <c r="D10" s="69"/>
      <c r="E10" s="164">
        <v>768317</v>
      </c>
      <c r="F10" s="164"/>
      <c r="G10" s="164">
        <v>768000</v>
      </c>
      <c r="H10" s="156"/>
      <c r="I10" s="166">
        <v>-4.0000000000000002E-4</v>
      </c>
      <c r="J10" s="156"/>
      <c r="K10" s="164">
        <v>17894400000</v>
      </c>
      <c r="L10" s="156"/>
      <c r="M10" s="222" t="s">
        <v>139</v>
      </c>
      <c r="N10" s="222"/>
      <c r="O10" s="222"/>
      <c r="P10" s="222"/>
    </row>
    <row r="11" spans="1:17" ht="18.75" customHeight="1" x14ac:dyDescent="0.45">
      <c r="A11" s="116"/>
      <c r="C11" s="69"/>
      <c r="D11" s="69"/>
      <c r="E11" s="164"/>
      <c r="F11" s="164"/>
      <c r="G11" s="164"/>
      <c r="H11" s="188"/>
      <c r="I11" s="166"/>
      <c r="J11" s="188"/>
      <c r="K11" s="164"/>
      <c r="L11" s="188"/>
      <c r="M11" s="185"/>
      <c r="N11" s="185"/>
      <c r="O11" s="185"/>
      <c r="P11" s="185"/>
    </row>
  </sheetData>
  <mergeCells count="18">
    <mergeCell ref="A1:P1"/>
    <mergeCell ref="A2:P2"/>
    <mergeCell ref="A3:P3"/>
    <mergeCell ref="M7:P8"/>
    <mergeCell ref="M10:P10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M9:P9"/>
    <mergeCell ref="C6:P6"/>
  </mergeCells>
  <printOptions horizontalCentered="1"/>
  <pageMargins left="0" right="0" top="0.15748031496062992" bottom="0" header="0.31496062992125984" footer="0.31496062992125984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rightToLeft="1" view="pageBreakPreview" zoomScale="90" zoomScaleNormal="100" zoomScaleSheetLayoutView="90" workbookViewId="0">
      <selection activeCell="W6" sqref="W6:AC6"/>
    </sheetView>
  </sheetViews>
  <sheetFormatPr defaultColWidth="9.125" defaultRowHeight="18.75" x14ac:dyDescent="0.45"/>
  <cols>
    <col min="1" max="1" width="21.125" style="75" customWidth="1"/>
    <col min="2" max="2" width="0.75" style="75" customWidth="1"/>
    <col min="3" max="3" width="9.125" style="75" customWidth="1"/>
    <col min="4" max="4" width="0.75" style="75" customWidth="1"/>
    <col min="5" max="5" width="10" style="75" customWidth="1"/>
    <col min="6" max="6" width="1" style="75" customWidth="1"/>
    <col min="7" max="7" width="7" style="75" customWidth="1"/>
    <col min="8" max="8" width="0.75" style="75" customWidth="1"/>
    <col min="9" max="9" width="1.375" style="75" hidden="1" customWidth="1"/>
    <col min="10" max="10" width="0.75" style="75" hidden="1" customWidth="1"/>
    <col min="11" max="11" width="6.375" style="75" hidden="1" customWidth="1"/>
    <col min="12" max="12" width="0.625" style="75" hidden="1" customWidth="1"/>
    <col min="13" max="13" width="10.75" style="75" hidden="1" customWidth="1"/>
    <col min="14" max="14" width="0.625" style="75" hidden="1" customWidth="1"/>
    <col min="15" max="15" width="9.875" style="75" hidden="1" customWidth="1"/>
    <col min="16" max="16" width="0.75" style="75" hidden="1" customWidth="1"/>
    <col min="17" max="17" width="9.375" style="75" hidden="1" customWidth="1"/>
    <col min="18" max="18" width="10.625" style="75" hidden="1" customWidth="1"/>
    <col min="19" max="19" width="0.625" style="75" hidden="1" customWidth="1"/>
    <col min="20" max="20" width="5.25" style="75" hidden="1" customWidth="1"/>
    <col min="21" max="21" width="16.625" style="75" hidden="1" customWidth="1"/>
    <col min="22" max="22" width="0.375" style="75" customWidth="1"/>
    <col min="23" max="23" width="6.125" style="75" customWidth="1"/>
    <col min="24" max="24" width="0.375" style="75" customWidth="1"/>
    <col min="25" max="25" width="9.25" style="75" customWidth="1"/>
    <col min="26" max="26" width="0.625" style="75" customWidth="1"/>
    <col min="27" max="27" width="9.125" style="75"/>
    <col min="28" max="28" width="0.375" style="75" customWidth="1"/>
    <col min="29" max="16384" width="9.125" style="75"/>
  </cols>
  <sheetData>
    <row r="1" spans="1:32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</row>
    <row r="2" spans="1:32" ht="24" x14ac:dyDescent="0.6">
      <c r="A2" s="211" t="s">
        <v>112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</row>
    <row r="3" spans="1:32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</row>
    <row r="4" spans="1:32" s="99" customFormat="1" ht="71.25" customHeight="1" x14ac:dyDescent="0.7">
      <c r="A4" s="219" t="s">
        <v>65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</row>
    <row r="5" spans="1:32" ht="19.5" thickBot="1" x14ac:dyDescent="0.5"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</row>
    <row r="6" spans="1:32" ht="18.75" customHeight="1" thickBot="1" x14ac:dyDescent="0.5">
      <c r="A6" s="60"/>
      <c r="B6" s="60"/>
      <c r="C6" s="221"/>
      <c r="D6" s="221"/>
      <c r="E6" s="221"/>
      <c r="F6" s="101"/>
      <c r="G6" s="101"/>
      <c r="H6" s="101"/>
      <c r="I6" s="101"/>
      <c r="J6" s="102"/>
      <c r="K6" s="221" t="s">
        <v>49</v>
      </c>
      <c r="L6" s="221"/>
      <c r="M6" s="221"/>
      <c r="N6" s="221"/>
      <c r="O6" s="221"/>
      <c r="P6" s="74"/>
      <c r="Q6" s="220" t="s">
        <v>18</v>
      </c>
      <c r="R6" s="220"/>
      <c r="S6" s="220"/>
      <c r="T6" s="220"/>
      <c r="U6" s="220"/>
      <c r="W6" s="221" t="s">
        <v>237</v>
      </c>
      <c r="X6" s="221"/>
      <c r="Y6" s="221"/>
      <c r="Z6" s="221"/>
      <c r="AA6" s="221"/>
      <c r="AB6" s="221"/>
      <c r="AC6" s="221"/>
    </row>
    <row r="7" spans="1:32" ht="17.25" customHeight="1" x14ac:dyDescent="0.55000000000000004">
      <c r="A7" s="212" t="s">
        <v>68</v>
      </c>
      <c r="B7" s="103"/>
      <c r="C7" s="229" t="s">
        <v>39</v>
      </c>
      <c r="D7" s="104"/>
      <c r="E7" s="231" t="s">
        <v>70</v>
      </c>
      <c r="F7" s="105"/>
      <c r="G7" s="231" t="s">
        <v>67</v>
      </c>
      <c r="H7" s="105"/>
      <c r="I7" s="231"/>
      <c r="J7" s="106"/>
      <c r="K7" s="239" t="s">
        <v>9</v>
      </c>
      <c r="L7" s="232"/>
      <c r="M7" s="232" t="s">
        <v>3</v>
      </c>
      <c r="N7" s="232"/>
      <c r="O7" s="60" t="s">
        <v>1</v>
      </c>
      <c r="P7" s="107"/>
      <c r="Q7" s="210" t="s">
        <v>10</v>
      </c>
      <c r="R7" s="210"/>
      <c r="S7" s="61"/>
      <c r="T7" s="210" t="s">
        <v>11</v>
      </c>
      <c r="U7" s="210"/>
      <c r="V7" s="108"/>
      <c r="W7" s="233" t="s">
        <v>9</v>
      </c>
      <c r="X7" s="232"/>
      <c r="Y7" s="228" t="s">
        <v>3</v>
      </c>
      <c r="Z7" s="232"/>
      <c r="AA7" s="109" t="s">
        <v>1</v>
      </c>
      <c r="AB7" s="79"/>
      <c r="AC7" s="109" t="s">
        <v>0</v>
      </c>
    </row>
    <row r="8" spans="1:32" ht="41.25" customHeight="1" thickBot="1" x14ac:dyDescent="0.6">
      <c r="A8" s="223"/>
      <c r="B8" s="103"/>
      <c r="C8" s="230"/>
      <c r="D8" s="104"/>
      <c r="E8" s="230"/>
      <c r="F8" s="105"/>
      <c r="G8" s="230"/>
      <c r="H8" s="105"/>
      <c r="I8" s="230"/>
      <c r="J8" s="106"/>
      <c r="K8" s="234"/>
      <c r="L8" s="235"/>
      <c r="M8" s="221"/>
      <c r="N8" s="235"/>
      <c r="O8" s="101" t="s">
        <v>2</v>
      </c>
      <c r="P8" s="107"/>
      <c r="Q8" s="110" t="s">
        <v>9</v>
      </c>
      <c r="R8" s="110" t="s">
        <v>3</v>
      </c>
      <c r="S8" s="111"/>
      <c r="T8" s="110" t="s">
        <v>9</v>
      </c>
      <c r="U8" s="110" t="s">
        <v>90</v>
      </c>
      <c r="V8" s="108"/>
      <c r="W8" s="234"/>
      <c r="X8" s="232"/>
      <c r="Y8" s="221"/>
      <c r="Z8" s="232"/>
      <c r="AA8" s="101" t="s">
        <v>2</v>
      </c>
      <c r="AB8" s="79"/>
      <c r="AC8" s="101" t="s">
        <v>4</v>
      </c>
    </row>
    <row r="9" spans="1:32" ht="37.5" x14ac:dyDescent="0.45">
      <c r="A9" s="106" t="s">
        <v>66</v>
      </c>
      <c r="B9" s="106"/>
      <c r="C9" s="63" t="s">
        <v>6</v>
      </c>
      <c r="D9" s="106"/>
      <c r="E9" s="63" t="s">
        <v>6</v>
      </c>
      <c r="F9" s="63"/>
      <c r="G9" s="63"/>
      <c r="H9" s="63"/>
      <c r="I9" s="63"/>
      <c r="J9" s="106"/>
      <c r="K9" s="63" t="s">
        <v>6</v>
      </c>
      <c r="L9" s="62"/>
      <c r="M9" s="63" t="s">
        <v>6</v>
      </c>
      <c r="N9" s="62"/>
      <c r="O9" s="62" t="s">
        <v>6</v>
      </c>
      <c r="P9" s="112"/>
      <c r="Q9" s="113" t="s">
        <v>6</v>
      </c>
      <c r="R9" s="113"/>
      <c r="S9" s="114"/>
      <c r="T9" s="113" t="s">
        <v>6</v>
      </c>
      <c r="U9" s="113"/>
      <c r="W9" s="63" t="s">
        <v>6</v>
      </c>
      <c r="X9" s="62"/>
      <c r="Y9" s="63" t="s">
        <v>6</v>
      </c>
      <c r="Z9" s="62"/>
      <c r="AA9" s="62" t="s">
        <v>6</v>
      </c>
      <c r="AB9" s="62"/>
      <c r="AC9" s="62" t="s">
        <v>6</v>
      </c>
    </row>
    <row r="10" spans="1:32" ht="38.25" thickBot="1" x14ac:dyDescent="0.5">
      <c r="A10" s="106" t="s">
        <v>66</v>
      </c>
      <c r="B10" s="106"/>
      <c r="C10" s="63" t="s">
        <v>6</v>
      </c>
      <c r="D10" s="106"/>
      <c r="E10" s="63" t="s">
        <v>6</v>
      </c>
      <c r="F10" s="63"/>
      <c r="G10" s="63"/>
      <c r="H10" s="63"/>
      <c r="I10" s="63"/>
      <c r="J10" s="106"/>
      <c r="K10" s="63" t="s">
        <v>6</v>
      </c>
      <c r="L10" s="62"/>
      <c r="M10" s="63" t="s">
        <v>6</v>
      </c>
      <c r="N10" s="62"/>
      <c r="O10" s="63" t="s">
        <v>6</v>
      </c>
      <c r="P10" s="112"/>
      <c r="Q10" s="115" t="s">
        <v>6</v>
      </c>
      <c r="R10" s="115"/>
      <c r="T10" s="115" t="s">
        <v>6</v>
      </c>
      <c r="U10" s="115"/>
      <c r="W10" s="63" t="s">
        <v>6</v>
      </c>
      <c r="X10" s="62"/>
      <c r="Y10" s="63" t="s">
        <v>6</v>
      </c>
      <c r="Z10" s="62"/>
      <c r="AA10" s="63" t="s">
        <v>6</v>
      </c>
      <c r="AB10" s="63"/>
      <c r="AC10" s="63" t="s">
        <v>6</v>
      </c>
    </row>
    <row r="11" spans="1:32" ht="19.5" thickBot="1" x14ac:dyDescent="0.5">
      <c r="A11" s="106" t="s">
        <v>8</v>
      </c>
      <c r="B11" s="106"/>
      <c r="C11" s="106"/>
      <c r="D11" s="106"/>
      <c r="E11" s="106"/>
      <c r="F11" s="106"/>
      <c r="G11" s="106"/>
      <c r="H11" s="106"/>
      <c r="I11" s="106"/>
      <c r="J11" s="106"/>
      <c r="K11" s="81" t="s">
        <v>6</v>
      </c>
      <c r="L11" s="62"/>
      <c r="M11" s="81" t="s">
        <v>6</v>
      </c>
      <c r="N11" s="62"/>
      <c r="O11" s="67" t="s">
        <v>6</v>
      </c>
      <c r="P11" s="112"/>
      <c r="Q11" s="81" t="s">
        <v>6</v>
      </c>
      <c r="R11" s="81" t="s">
        <v>6</v>
      </c>
      <c r="T11" s="81" t="s">
        <v>6</v>
      </c>
      <c r="U11" s="81" t="s">
        <v>6</v>
      </c>
      <c r="W11" s="81" t="s">
        <v>6</v>
      </c>
      <c r="X11" s="62"/>
      <c r="Y11" s="81" t="s">
        <v>6</v>
      </c>
      <c r="Z11" s="62"/>
      <c r="AA11" s="67" t="s">
        <v>6</v>
      </c>
      <c r="AB11" s="103"/>
      <c r="AC11" s="67" t="s">
        <v>6</v>
      </c>
    </row>
    <row r="12" spans="1:32" ht="19.5" thickTop="1" x14ac:dyDescent="0.45"/>
  </sheetData>
  <mergeCells count="23">
    <mergeCell ref="W7:W8"/>
    <mergeCell ref="M7:M8"/>
    <mergeCell ref="N7:N8"/>
    <mergeCell ref="G7:G8"/>
    <mergeCell ref="T7:U7"/>
    <mergeCell ref="Q7:R7"/>
    <mergeCell ref="I7:I8"/>
    <mergeCell ref="A1:AF1"/>
    <mergeCell ref="A2:AF2"/>
    <mergeCell ref="A3:AF3"/>
    <mergeCell ref="A7:A8"/>
    <mergeCell ref="C7:C8"/>
    <mergeCell ref="E7:E8"/>
    <mergeCell ref="A4:AC4"/>
    <mergeCell ref="C6:E6"/>
    <mergeCell ref="K6:O6"/>
    <mergeCell ref="Q6:U6"/>
    <mergeCell ref="W6:AC6"/>
    <mergeCell ref="X7:X8"/>
    <mergeCell ref="Y7:Y8"/>
    <mergeCell ref="Z7:Z8"/>
    <mergeCell ref="K7:K8"/>
    <mergeCell ref="L7:L8"/>
  </mergeCells>
  <pageMargins left="0" right="0.39370078740157483" top="0.15748031496062992" bottom="0" header="0.31496062992125984" footer="0.31496062992125984"/>
  <pageSetup scale="7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rightToLeft="1" view="pageBreakPreview" zoomScale="90" zoomScaleNormal="100" zoomScaleSheetLayoutView="90" workbookViewId="0">
      <selection activeCell="S7" sqref="S7:S8"/>
    </sheetView>
  </sheetViews>
  <sheetFormatPr defaultColWidth="9.125" defaultRowHeight="15.75" x14ac:dyDescent="0.4"/>
  <cols>
    <col min="1" max="1" width="17.625" style="4" customWidth="1"/>
    <col min="2" max="2" width="0.75" style="4" customWidth="1"/>
    <col min="3" max="3" width="20.75" style="4" customWidth="1"/>
    <col min="4" max="4" width="0.75" style="4" customWidth="1"/>
    <col min="5" max="5" width="12.625" style="4" customWidth="1"/>
    <col min="6" max="6" width="1.625" style="4" customWidth="1"/>
    <col min="7" max="7" width="13.75" style="4" customWidth="1"/>
    <col min="8" max="8" width="0.75" style="4" customWidth="1"/>
    <col min="9" max="9" width="11.625" style="4" customWidth="1"/>
    <col min="10" max="18" width="14.25" style="4" hidden="1" customWidth="1"/>
    <col min="19" max="19" width="17.5" style="4" customWidth="1"/>
    <col min="20" max="20" width="0.625" style="4" customWidth="1"/>
    <col min="21" max="21" width="12.625" style="4" customWidth="1"/>
    <col min="22" max="16384" width="9.125" style="4"/>
  </cols>
  <sheetData>
    <row r="1" spans="1:21" ht="24" x14ac:dyDescent="0.6">
      <c r="A1" s="211" t="s">
        <v>113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</row>
    <row r="2" spans="1:21" ht="24" x14ac:dyDescent="0.6">
      <c r="A2" s="211" t="s">
        <v>112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1" ht="24" x14ac:dyDescent="0.6">
      <c r="A3" s="211" t="s">
        <v>236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</row>
    <row r="4" spans="1:21" s="20" customFormat="1" ht="24.75" customHeight="1" x14ac:dyDescent="0.7">
      <c r="A4" s="219" t="s">
        <v>92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</row>
    <row r="5" spans="1:21" ht="21" thickBot="1" x14ac:dyDescent="0.55000000000000004">
      <c r="A5" s="88"/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98"/>
      <c r="N5" s="98"/>
      <c r="O5" s="98"/>
      <c r="P5" s="98"/>
      <c r="Q5" s="98"/>
      <c r="R5" s="89"/>
      <c r="S5" s="89"/>
      <c r="T5" s="89"/>
      <c r="U5" s="89"/>
    </row>
    <row r="6" spans="1:21" ht="18.75" customHeight="1" thickBot="1" x14ac:dyDescent="0.55000000000000004">
      <c r="A6" s="90"/>
      <c r="B6" s="88"/>
      <c r="C6" s="242" t="s">
        <v>22</v>
      </c>
      <c r="D6" s="242"/>
      <c r="E6" s="242"/>
      <c r="F6" s="242"/>
      <c r="G6" s="242"/>
      <c r="H6" s="242"/>
      <c r="I6" s="242"/>
      <c r="J6" s="91"/>
      <c r="K6" s="92" t="s">
        <v>49</v>
      </c>
      <c r="L6" s="93"/>
      <c r="M6" s="251" t="s">
        <v>18</v>
      </c>
      <c r="N6" s="251"/>
      <c r="O6" s="251"/>
      <c r="P6" s="251"/>
      <c r="Q6" s="251"/>
      <c r="R6" s="88"/>
      <c r="S6" s="242" t="s">
        <v>237</v>
      </c>
      <c r="T6" s="242"/>
      <c r="U6" s="242"/>
    </row>
    <row r="7" spans="1:21" ht="24" customHeight="1" x14ac:dyDescent="0.5">
      <c r="A7" s="245" t="s">
        <v>19</v>
      </c>
      <c r="B7" s="94"/>
      <c r="C7" s="249" t="s">
        <v>20</v>
      </c>
      <c r="D7" s="95"/>
      <c r="E7" s="249" t="s">
        <v>21</v>
      </c>
      <c r="F7" s="95"/>
      <c r="G7" s="249" t="s">
        <v>69</v>
      </c>
      <c r="H7" s="95"/>
      <c r="I7" s="249" t="s">
        <v>70</v>
      </c>
      <c r="J7" s="245"/>
      <c r="K7" s="248" t="s">
        <v>12</v>
      </c>
      <c r="L7" s="94"/>
      <c r="M7" s="252" t="s">
        <v>71</v>
      </c>
      <c r="N7" s="252"/>
      <c r="O7" s="96"/>
      <c r="P7" s="252" t="s">
        <v>72</v>
      </c>
      <c r="Q7" s="252"/>
      <c r="R7" s="88"/>
      <c r="S7" s="243" t="s">
        <v>12</v>
      </c>
      <c r="T7" s="245"/>
      <c r="U7" s="240" t="s">
        <v>38</v>
      </c>
    </row>
    <row r="8" spans="1:21" ht="14.25" customHeight="1" thickBot="1" x14ac:dyDescent="0.55000000000000004">
      <c r="A8" s="246"/>
      <c r="B8" s="94"/>
      <c r="C8" s="250"/>
      <c r="D8" s="97"/>
      <c r="E8" s="250"/>
      <c r="F8" s="97"/>
      <c r="G8" s="250"/>
      <c r="H8" s="97"/>
      <c r="I8" s="250"/>
      <c r="J8" s="247"/>
      <c r="K8" s="244"/>
      <c r="L8" s="94"/>
      <c r="M8" s="253"/>
      <c r="N8" s="253"/>
      <c r="O8" s="98"/>
      <c r="P8" s="253"/>
      <c r="Q8" s="253"/>
      <c r="R8" s="88"/>
      <c r="S8" s="244"/>
      <c r="T8" s="245"/>
      <c r="U8" s="241"/>
    </row>
    <row r="9" spans="1:21" ht="29.25" customHeight="1" x14ac:dyDescent="0.5">
      <c r="A9" s="192" t="s">
        <v>173</v>
      </c>
      <c r="B9" s="94"/>
      <c r="C9" s="195" t="s">
        <v>174</v>
      </c>
      <c r="D9" s="95"/>
      <c r="E9" s="195" t="s">
        <v>175</v>
      </c>
      <c r="F9" s="95"/>
      <c r="G9" s="195" t="s">
        <v>176</v>
      </c>
      <c r="H9" s="95"/>
      <c r="I9" s="195">
        <v>0</v>
      </c>
      <c r="J9" s="193"/>
      <c r="K9" s="194">
        <v>0</v>
      </c>
      <c r="L9" s="94"/>
      <c r="M9" s="196">
        <v>3111985246</v>
      </c>
      <c r="N9" s="196"/>
      <c r="O9" s="98">
        <v>3061985246</v>
      </c>
      <c r="P9" s="196"/>
      <c r="Q9" s="196">
        <v>50000000</v>
      </c>
      <c r="R9" s="88"/>
      <c r="S9" s="199">
        <v>50000000</v>
      </c>
      <c r="T9" s="192"/>
      <c r="U9" s="200">
        <v>2.9999999999999997E-4</v>
      </c>
    </row>
    <row r="10" spans="1:21" ht="20.25" x14ac:dyDescent="0.5">
      <c r="A10" s="192" t="s">
        <v>173</v>
      </c>
      <c r="B10" s="94"/>
      <c r="C10" s="195" t="s">
        <v>177</v>
      </c>
      <c r="D10" s="88"/>
      <c r="E10" s="195" t="s">
        <v>178</v>
      </c>
      <c r="F10" s="88"/>
      <c r="G10" s="195" t="s">
        <v>176</v>
      </c>
      <c r="H10" s="88"/>
      <c r="I10" s="195">
        <v>0</v>
      </c>
      <c r="J10" s="88"/>
      <c r="K10" s="88">
        <v>2975506875</v>
      </c>
      <c r="L10" s="88"/>
      <c r="M10" s="88">
        <v>210930852</v>
      </c>
      <c r="N10" s="88"/>
      <c r="O10" s="88">
        <v>2851985246</v>
      </c>
      <c r="P10" s="88"/>
      <c r="Q10" s="88">
        <v>334452481</v>
      </c>
      <c r="R10" s="88"/>
      <c r="S10" s="199">
        <v>334452481</v>
      </c>
      <c r="T10" s="88"/>
      <c r="U10" s="201">
        <v>2E-3</v>
      </c>
    </row>
    <row r="11" spans="1:21" ht="20.25" x14ac:dyDescent="0.5">
      <c r="A11" s="192" t="s">
        <v>179</v>
      </c>
      <c r="B11" s="94"/>
      <c r="C11" s="195" t="s">
        <v>180</v>
      </c>
      <c r="D11" s="192"/>
      <c r="E11" s="195" t="s">
        <v>178</v>
      </c>
      <c r="F11" s="192"/>
      <c r="G11" s="195" t="s">
        <v>181</v>
      </c>
      <c r="H11" s="192"/>
      <c r="I11" s="195">
        <v>0</v>
      </c>
      <c r="J11" s="192"/>
      <c r="K11" s="192">
        <v>1792247140</v>
      </c>
      <c r="L11" s="192"/>
      <c r="M11" s="192">
        <v>1406067783</v>
      </c>
      <c r="N11" s="192"/>
      <c r="O11" s="192">
        <v>2572614696</v>
      </c>
      <c r="P11" s="192"/>
      <c r="Q11" s="192">
        <v>625700227</v>
      </c>
      <c r="R11" s="192"/>
      <c r="S11" s="199">
        <v>625700227</v>
      </c>
      <c r="T11" s="88"/>
      <c r="U11" s="201">
        <v>3.8E-3</v>
      </c>
    </row>
    <row r="12" spans="1:21" ht="20.25" x14ac:dyDescent="0.5">
      <c r="A12" s="192" t="s">
        <v>179</v>
      </c>
      <c r="B12" s="94"/>
      <c r="C12" s="195" t="s">
        <v>182</v>
      </c>
      <c r="D12" s="88"/>
      <c r="E12" s="195" t="s">
        <v>175</v>
      </c>
      <c r="F12" s="88"/>
      <c r="G12" s="195" t="s">
        <v>181</v>
      </c>
      <c r="H12" s="88"/>
      <c r="I12" s="195">
        <v>0</v>
      </c>
      <c r="J12" s="88"/>
      <c r="K12" s="88">
        <v>30000000</v>
      </c>
      <c r="L12" s="88"/>
      <c r="M12" s="88">
        <v>2569764137</v>
      </c>
      <c r="N12" s="88"/>
      <c r="O12" s="88">
        <v>2569764137</v>
      </c>
      <c r="P12" s="88"/>
      <c r="Q12" s="88">
        <v>30000000</v>
      </c>
      <c r="R12" s="88"/>
      <c r="S12" s="199">
        <v>30000000</v>
      </c>
      <c r="U12" s="201">
        <v>2.0000000000000001E-4</v>
      </c>
    </row>
    <row r="13" spans="1:21" ht="20.25" x14ac:dyDescent="0.5">
      <c r="A13" s="192" t="s">
        <v>183</v>
      </c>
      <c r="B13" s="94"/>
      <c r="C13" s="195" t="s">
        <v>184</v>
      </c>
      <c r="D13" s="192"/>
      <c r="E13" s="195" t="s">
        <v>175</v>
      </c>
      <c r="F13" s="192"/>
      <c r="G13" s="195" t="s">
        <v>185</v>
      </c>
      <c r="H13" s="192"/>
      <c r="I13" s="195">
        <v>0</v>
      </c>
      <c r="J13" s="192"/>
      <c r="K13" s="192">
        <v>638177707</v>
      </c>
      <c r="L13" s="192"/>
      <c r="M13" s="192">
        <v>2642050000</v>
      </c>
      <c r="N13" s="192"/>
      <c r="O13" s="192">
        <v>1369765873</v>
      </c>
      <c r="P13" s="192"/>
      <c r="Q13" s="192">
        <v>1910461834</v>
      </c>
      <c r="R13" s="192"/>
      <c r="S13" s="199">
        <v>1910461834</v>
      </c>
      <c r="U13" s="201">
        <v>1.15E-2</v>
      </c>
    </row>
  </sheetData>
  <mergeCells count="19">
    <mergeCell ref="M6:Q6"/>
    <mergeCell ref="M7:N8"/>
    <mergeCell ref="P7:Q8"/>
    <mergeCell ref="A1:U1"/>
    <mergeCell ref="A2:U2"/>
    <mergeCell ref="A3:U3"/>
    <mergeCell ref="U7:U8"/>
    <mergeCell ref="A4:U4"/>
    <mergeCell ref="S6:U6"/>
    <mergeCell ref="S7:S8"/>
    <mergeCell ref="T7:T8"/>
    <mergeCell ref="A7:A8"/>
    <mergeCell ref="J7:J8"/>
    <mergeCell ref="K7:K8"/>
    <mergeCell ref="C7:C8"/>
    <mergeCell ref="E7:E8"/>
    <mergeCell ref="G7:G8"/>
    <mergeCell ref="I7:I8"/>
    <mergeCell ref="C6:I6"/>
  </mergeCells>
  <printOptions horizontalCentered="1"/>
  <pageMargins left="0" right="0" top="0.15748031496062992" bottom="0" header="0.31496062992125984" footer="0.31496062992125984"/>
  <pageSetup scale="82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"/>
  <sheetViews>
    <sheetView rightToLeft="1" view="pageBreakPreview" zoomScale="90" zoomScaleNormal="90" zoomScaleSheetLayoutView="90" workbookViewId="0">
      <selection activeCell="A3" sqref="A3:J3"/>
    </sheetView>
  </sheetViews>
  <sheetFormatPr defaultRowHeight="14.25" x14ac:dyDescent="0.2"/>
  <cols>
    <col min="1" max="1" width="54.75" style="28" customWidth="1"/>
    <col min="2" max="2" width="1" style="28" customWidth="1"/>
    <col min="4" max="4" width="1.125" customWidth="1"/>
    <col min="5" max="5" width="15.25" customWidth="1"/>
    <col min="6" max="6" width="1" customWidth="1"/>
    <col min="7" max="7" width="17" customWidth="1"/>
    <col min="8" max="8" width="0.375" customWidth="1"/>
    <col min="9" max="9" width="15.25" customWidth="1"/>
    <col min="17" max="17" width="9.375" customWidth="1"/>
    <col min="19" max="19" width="12.375" customWidth="1"/>
    <col min="21" max="21" width="16.625" customWidth="1"/>
  </cols>
  <sheetData>
    <row r="1" spans="1:23" ht="24" x14ac:dyDescent="0.2">
      <c r="A1" s="254" t="s">
        <v>113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23" ht="24" x14ac:dyDescent="0.2">
      <c r="A2" s="254" t="s">
        <v>97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23" ht="24" x14ac:dyDescent="0.2">
      <c r="A3" s="254" t="s">
        <v>236</v>
      </c>
      <c r="B3" s="254"/>
      <c r="C3" s="254"/>
      <c r="D3" s="254"/>
      <c r="E3" s="254"/>
      <c r="F3" s="254"/>
      <c r="G3" s="254"/>
      <c r="H3" s="254"/>
      <c r="I3" s="254"/>
      <c r="J3" s="254"/>
    </row>
    <row r="4" spans="1:23" ht="90.75" customHeight="1" x14ac:dyDescent="0.7">
      <c r="A4" s="219" t="s">
        <v>45</v>
      </c>
      <c r="B4" s="219"/>
      <c r="C4" s="219"/>
      <c r="D4" s="219"/>
      <c r="E4" s="219"/>
      <c r="F4" s="219"/>
      <c r="G4" s="219"/>
      <c r="H4" s="219"/>
      <c r="I4" s="219"/>
      <c r="J4" s="219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spans="1:23" ht="18.75" thickBot="1" x14ac:dyDescent="0.5">
      <c r="A5" s="33" t="s">
        <v>73</v>
      </c>
      <c r="B5" s="29"/>
      <c r="C5" s="30" t="s">
        <v>74</v>
      </c>
      <c r="D5" s="31"/>
      <c r="E5" s="30" t="s">
        <v>12</v>
      </c>
      <c r="F5" s="31"/>
      <c r="G5" s="30" t="s">
        <v>33</v>
      </c>
      <c r="H5" s="43"/>
      <c r="I5" s="44" t="s">
        <v>99</v>
      </c>
    </row>
    <row r="6" spans="1:23" ht="25.5" x14ac:dyDescent="0.2">
      <c r="A6" s="34" t="s">
        <v>87</v>
      </c>
      <c r="B6" s="34"/>
      <c r="C6" s="37" t="s">
        <v>93</v>
      </c>
      <c r="D6" s="32"/>
      <c r="E6" s="80">
        <f>'درآمد سرمایه گذاری در سهام '!S69</f>
        <v>76977575361</v>
      </c>
      <c r="F6" s="83"/>
      <c r="G6" s="85">
        <f>E6/$E$10</f>
        <v>0.95679458382790505</v>
      </c>
      <c r="H6" s="80"/>
      <c r="I6" s="85">
        <f>E6/E10</f>
        <v>0.95679458382790505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25.5" x14ac:dyDescent="0.2">
      <c r="A7" s="34" t="s">
        <v>88</v>
      </c>
      <c r="B7" s="34"/>
      <c r="C7" s="37" t="s">
        <v>94</v>
      </c>
      <c r="D7" s="32"/>
      <c r="E7" s="80">
        <f>'درآمد سرمایه گذاری در اوراق بها'!Q23</f>
        <v>2871988438</v>
      </c>
      <c r="F7" s="83"/>
      <c r="G7" s="85">
        <f>E7/$E$10</f>
        <v>3.5697447852936215E-2</v>
      </c>
      <c r="H7" s="80"/>
      <c r="I7" s="85">
        <f>E7/E10</f>
        <v>3.5697447852936215E-2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25.5" x14ac:dyDescent="0.2">
      <c r="A8" s="34" t="s">
        <v>89</v>
      </c>
      <c r="B8" s="34"/>
      <c r="C8" s="37" t="s">
        <v>95</v>
      </c>
      <c r="D8" s="32"/>
      <c r="E8" s="80">
        <f>'درآمد سپرده بانکی'!I10</f>
        <v>74954202</v>
      </c>
      <c r="F8" s="83"/>
      <c r="G8" s="85">
        <f>E8/$E$10</f>
        <v>9.3164501703799942E-4</v>
      </c>
      <c r="H8" s="80"/>
      <c r="I8" s="85">
        <f>E8/E10</f>
        <v>9.3164501703799942E-4</v>
      </c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23" ht="26.25" thickBot="1" x14ac:dyDescent="0.25">
      <c r="A9" s="34" t="s">
        <v>48</v>
      </c>
      <c r="B9" s="34"/>
      <c r="C9" s="37" t="s">
        <v>96</v>
      </c>
      <c r="D9" s="32"/>
      <c r="E9" s="70">
        <f>'سایر درآمدها'!E11</f>
        <v>529088930</v>
      </c>
      <c r="F9" s="83"/>
      <c r="G9" s="85">
        <f>E9/$E$10</f>
        <v>6.5763233021207653E-3</v>
      </c>
      <c r="H9" s="80"/>
      <c r="I9" s="85">
        <f>E9/E10</f>
        <v>6.5763233021207653E-3</v>
      </c>
      <c r="J9" s="27"/>
      <c r="K9" s="27"/>
    </row>
    <row r="10" spans="1:23" ht="20.25" thickBot="1" x14ac:dyDescent="0.5">
      <c r="A10" s="34" t="s">
        <v>8</v>
      </c>
      <c r="E10" s="66">
        <f>SUM(E6:E9)</f>
        <v>80453606931</v>
      </c>
      <c r="F10" s="69"/>
      <c r="G10" s="86">
        <f>SUM(G6:G9)</f>
        <v>1</v>
      </c>
      <c r="H10" s="84"/>
      <c r="I10" s="86">
        <f>SUM(I6:I9)</f>
        <v>1</v>
      </c>
    </row>
    <row r="11" spans="1:23" ht="15" thickTop="1" x14ac:dyDescent="0.2"/>
    <row r="12" spans="1:23" hidden="1" x14ac:dyDescent="0.2">
      <c r="I12" s="87" t="e">
        <f>' سهام'!W26+اوراق!AG11+سپرده!#REF!</f>
        <v>#REF!</v>
      </c>
    </row>
    <row r="13" spans="1:23" hidden="1" x14ac:dyDescent="0.2"/>
    <row r="14" spans="1:23" hidden="1" x14ac:dyDescent="0.2"/>
    <row r="15" spans="1:23" hidden="1" x14ac:dyDescent="0.2">
      <c r="I15" s="87" t="e">
        <f>سپرده!#REF!+اوراق!AG15+' سهام'!W26</f>
        <v>#REF!</v>
      </c>
    </row>
  </sheetData>
  <mergeCells count="4">
    <mergeCell ref="A1:J1"/>
    <mergeCell ref="A2:J2"/>
    <mergeCell ref="A3:J3"/>
    <mergeCell ref="A4:J4"/>
  </mergeCells>
  <printOptions horizontalCentered="1"/>
  <pageMargins left="0" right="0" top="0.15748031496062992" bottom="0" header="0.31496062992125984" footer="0.31496062992125984"/>
  <pageSetup scale="98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rightToLeft="1" view="pageBreakPreview" zoomScale="90" zoomScaleNormal="100" zoomScaleSheetLayoutView="90" workbookViewId="0">
      <selection activeCell="C7" sqref="C7:K7"/>
    </sheetView>
  </sheetViews>
  <sheetFormatPr defaultColWidth="9.125" defaultRowHeight="15.75" x14ac:dyDescent="0.4"/>
  <cols>
    <col min="1" max="1" width="24.625" style="4" bestFit="1" customWidth="1"/>
    <col min="2" max="2" width="1" style="4" customWidth="1"/>
    <col min="3" max="3" width="13.625" style="4" customWidth="1"/>
    <col min="4" max="4" width="0.375" style="4" customWidth="1"/>
    <col min="5" max="5" width="15.25" style="4" bestFit="1" customWidth="1"/>
    <col min="6" max="6" width="0.875" style="4" customWidth="1"/>
    <col min="7" max="7" width="13.625" style="4" bestFit="1" customWidth="1"/>
    <col min="8" max="8" width="1" style="4" customWidth="1"/>
    <col min="9" max="9" width="15.25" style="4" bestFit="1" customWidth="1"/>
    <col min="10" max="10" width="1.375" style="4" customWidth="1"/>
    <col min="11" max="11" width="15.375" style="4" bestFit="1" customWidth="1"/>
    <col min="12" max="12" width="0.75" style="4" customWidth="1"/>
    <col min="13" max="13" width="14.375" style="4" customWidth="1"/>
    <col min="14" max="14" width="0.625" style="4" customWidth="1"/>
    <col min="15" max="15" width="15.625" style="4" customWidth="1"/>
    <col min="16" max="16" width="0.875" style="4" customWidth="1"/>
    <col min="17" max="17" width="13.875" style="4" bestFit="1" customWidth="1"/>
    <col min="18" max="18" width="0.75" style="4" customWidth="1"/>
    <col min="19" max="19" width="14.375" style="4" customWidth="1"/>
    <col min="20" max="20" width="0.875" style="4" customWidth="1"/>
    <col min="21" max="21" width="15.375" style="4" bestFit="1" customWidth="1"/>
    <col min="22" max="22" width="9.125" style="4"/>
    <col min="23" max="23" width="16.625" style="4" customWidth="1"/>
    <col min="24" max="16384" width="9.125" style="4"/>
  </cols>
  <sheetData>
    <row r="1" spans="1:22" ht="21" x14ac:dyDescent="0.55000000000000004">
      <c r="A1" s="210" t="s">
        <v>113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2" ht="21" x14ac:dyDescent="0.55000000000000004">
      <c r="A2" s="210" t="s">
        <v>97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2" ht="21" x14ac:dyDescent="0.55000000000000004">
      <c r="A3" s="210" t="s">
        <v>236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5" spans="1:22" ht="25.5" x14ac:dyDescent="0.4">
      <c r="A5" s="209" t="s">
        <v>122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</row>
    <row r="7" spans="1:22" ht="19.5" customHeight="1" thickBot="1" x14ac:dyDescent="0.45">
      <c r="A7" s="2"/>
      <c r="B7" s="3"/>
      <c r="C7" s="257" t="s">
        <v>242</v>
      </c>
      <c r="D7" s="257"/>
      <c r="E7" s="257"/>
      <c r="F7" s="257"/>
      <c r="G7" s="257"/>
      <c r="H7" s="257"/>
      <c r="I7" s="257"/>
      <c r="J7" s="257"/>
      <c r="K7" s="257"/>
      <c r="L7" s="3"/>
      <c r="M7" s="257" t="s">
        <v>240</v>
      </c>
      <c r="N7" s="257"/>
      <c r="O7" s="257"/>
      <c r="P7" s="257"/>
      <c r="Q7" s="257"/>
      <c r="R7" s="257"/>
      <c r="S7" s="257"/>
      <c r="T7" s="257"/>
      <c r="U7" s="257"/>
    </row>
    <row r="8" spans="1:22" ht="19.5" customHeight="1" x14ac:dyDescent="0.4">
      <c r="A8" s="261" t="s">
        <v>41</v>
      </c>
      <c r="B8" s="259"/>
      <c r="C8" s="255" t="s">
        <v>25</v>
      </c>
      <c r="D8" s="263"/>
      <c r="E8" s="255" t="s">
        <v>26</v>
      </c>
      <c r="F8" s="263"/>
      <c r="G8" s="255" t="s">
        <v>27</v>
      </c>
      <c r="H8" s="258"/>
      <c r="I8" s="255" t="s">
        <v>8</v>
      </c>
      <c r="J8" s="255"/>
      <c r="K8" s="255"/>
      <c r="L8" s="260"/>
      <c r="M8" s="255" t="s">
        <v>25</v>
      </c>
      <c r="N8" s="258"/>
      <c r="O8" s="255" t="s">
        <v>26</v>
      </c>
      <c r="P8" s="258"/>
      <c r="Q8" s="255" t="s">
        <v>27</v>
      </c>
      <c r="R8" s="258"/>
      <c r="S8" s="255" t="s">
        <v>8</v>
      </c>
      <c r="T8" s="255"/>
      <c r="U8" s="255"/>
    </row>
    <row r="9" spans="1:22" ht="18.75" customHeight="1" thickBot="1" x14ac:dyDescent="0.45">
      <c r="A9" s="261"/>
      <c r="B9" s="259"/>
      <c r="C9" s="256"/>
      <c r="D9" s="261"/>
      <c r="E9" s="256"/>
      <c r="F9" s="261"/>
      <c r="G9" s="256"/>
      <c r="H9" s="259"/>
      <c r="I9" s="257"/>
      <c r="J9" s="256"/>
      <c r="K9" s="256"/>
      <c r="L9" s="260"/>
      <c r="M9" s="256"/>
      <c r="N9" s="259"/>
      <c r="O9" s="256"/>
      <c r="P9" s="259"/>
      <c r="Q9" s="256"/>
      <c r="R9" s="259"/>
      <c r="S9" s="257"/>
      <c r="T9" s="257"/>
      <c r="U9" s="257"/>
    </row>
    <row r="10" spans="1:22" ht="28.5" customHeight="1" thickBot="1" x14ac:dyDescent="0.45">
      <c r="A10" s="262"/>
      <c r="B10" s="260"/>
      <c r="C10" s="9" t="s">
        <v>108</v>
      </c>
      <c r="D10" s="264"/>
      <c r="E10" s="9" t="s">
        <v>107</v>
      </c>
      <c r="F10" s="264"/>
      <c r="G10" s="9" t="s">
        <v>109</v>
      </c>
      <c r="H10" s="260"/>
      <c r="I10" s="22" t="s">
        <v>12</v>
      </c>
      <c r="J10" s="157"/>
      <c r="K10" s="49" t="s">
        <v>28</v>
      </c>
      <c r="L10" s="260"/>
      <c r="M10" s="9" t="s">
        <v>108</v>
      </c>
      <c r="N10" s="260"/>
      <c r="O10" s="9" t="s">
        <v>107</v>
      </c>
      <c r="P10" s="260"/>
      <c r="Q10" s="9" t="s">
        <v>109</v>
      </c>
      <c r="R10" s="260"/>
      <c r="S10" s="5" t="s">
        <v>12</v>
      </c>
      <c r="T10" s="157"/>
      <c r="U10" s="5" t="s">
        <v>28</v>
      </c>
    </row>
    <row r="11" spans="1:22" ht="22.5" customHeight="1" x14ac:dyDescent="0.4">
      <c r="A11" s="6" t="s">
        <v>160</v>
      </c>
      <c r="B11" s="7"/>
      <c r="C11" s="59">
        <v>0</v>
      </c>
      <c r="D11" s="53"/>
      <c r="E11" s="70">
        <v>84081495</v>
      </c>
      <c r="F11" s="53"/>
      <c r="G11" s="70">
        <v>97378015</v>
      </c>
      <c r="H11" s="53"/>
      <c r="I11" s="70">
        <v>181459510</v>
      </c>
      <c r="J11" s="70"/>
      <c r="K11" s="72">
        <v>1.47E-2</v>
      </c>
      <c r="L11" s="53"/>
      <c r="M11" s="59">
        <v>0</v>
      </c>
      <c r="N11" s="53"/>
      <c r="O11" s="70">
        <v>427969086</v>
      </c>
      <c r="P11" s="53"/>
      <c r="Q11" s="70">
        <v>97378015</v>
      </c>
      <c r="R11" s="53"/>
      <c r="S11" s="70">
        <v>525347101</v>
      </c>
      <c r="T11" s="70"/>
      <c r="U11" s="71">
        <v>6.1000000000000004E-3</v>
      </c>
      <c r="V11" s="137"/>
    </row>
    <row r="12" spans="1:22" ht="22.5" customHeight="1" x14ac:dyDescent="0.4">
      <c r="A12" s="6" t="s">
        <v>155</v>
      </c>
      <c r="B12" s="45"/>
      <c r="C12" s="59">
        <v>0</v>
      </c>
      <c r="D12" s="53"/>
      <c r="E12" s="70">
        <v>-264096202</v>
      </c>
      <c r="F12" s="53"/>
      <c r="G12" s="70">
        <v>299500419</v>
      </c>
      <c r="H12" s="53"/>
      <c r="I12" s="70">
        <v>35404217</v>
      </c>
      <c r="J12" s="70"/>
      <c r="K12" s="72">
        <v>2.8999999999999998E-3</v>
      </c>
      <c r="L12" s="53"/>
      <c r="M12" s="59">
        <v>1190526000</v>
      </c>
      <c r="N12" s="53"/>
      <c r="O12" s="70">
        <v>318152660</v>
      </c>
      <c r="P12" s="53"/>
      <c r="Q12" s="70">
        <v>8815501292</v>
      </c>
      <c r="R12" s="53"/>
      <c r="S12" s="70">
        <v>10324179952</v>
      </c>
      <c r="T12" s="70"/>
      <c r="U12" s="71">
        <v>0.1198</v>
      </c>
      <c r="V12" s="137"/>
    </row>
    <row r="13" spans="1:22" ht="22.5" customHeight="1" x14ac:dyDescent="0.4">
      <c r="A13" s="6" t="s">
        <v>152</v>
      </c>
      <c r="B13" s="45"/>
      <c r="C13" s="59">
        <v>0</v>
      </c>
      <c r="D13" s="53"/>
      <c r="E13" s="70">
        <v>276549223</v>
      </c>
      <c r="F13" s="53"/>
      <c r="G13" s="70">
        <v>54666880</v>
      </c>
      <c r="H13" s="53"/>
      <c r="I13" s="70">
        <v>331216103</v>
      </c>
      <c r="J13" s="70"/>
      <c r="K13" s="72">
        <v>2.6800000000000001E-2</v>
      </c>
      <c r="L13" s="53"/>
      <c r="M13" s="59">
        <v>0</v>
      </c>
      <c r="N13" s="53"/>
      <c r="O13" s="70">
        <v>1106536140</v>
      </c>
      <c r="P13" s="53"/>
      <c r="Q13" s="70">
        <v>247379342</v>
      </c>
      <c r="R13" s="53"/>
      <c r="S13" s="70">
        <v>1353915482</v>
      </c>
      <c r="T13" s="70"/>
      <c r="U13" s="71">
        <v>1.5699999999999999E-2</v>
      </c>
      <c r="V13" s="137"/>
    </row>
    <row r="14" spans="1:22" ht="22.5" customHeight="1" x14ac:dyDescent="0.4">
      <c r="A14" s="6" t="s">
        <v>197</v>
      </c>
      <c r="B14" s="45"/>
      <c r="C14" s="59">
        <v>0</v>
      </c>
      <c r="D14" s="53"/>
      <c r="E14" s="70">
        <v>0</v>
      </c>
      <c r="F14" s="53"/>
      <c r="G14" s="70">
        <v>0</v>
      </c>
      <c r="H14" s="53"/>
      <c r="I14" s="70">
        <v>0</v>
      </c>
      <c r="J14" s="70"/>
      <c r="K14" s="72">
        <v>0</v>
      </c>
      <c r="L14" s="53"/>
      <c r="M14" s="59">
        <v>0</v>
      </c>
      <c r="N14" s="53"/>
      <c r="O14" s="70">
        <v>-11</v>
      </c>
      <c r="P14" s="53"/>
      <c r="Q14" s="70">
        <v>1522965528</v>
      </c>
      <c r="R14" s="53"/>
      <c r="S14" s="70">
        <v>1522965517</v>
      </c>
      <c r="T14" s="70"/>
      <c r="U14" s="71">
        <v>1.77E-2</v>
      </c>
      <c r="V14" s="137"/>
    </row>
    <row r="15" spans="1:22" ht="22.5" customHeight="1" x14ac:dyDescent="0.4">
      <c r="A15" s="6" t="s">
        <v>198</v>
      </c>
      <c r="B15" s="45"/>
      <c r="C15" s="59">
        <v>0</v>
      </c>
      <c r="D15" s="53"/>
      <c r="E15" s="70">
        <v>0</v>
      </c>
      <c r="F15" s="53"/>
      <c r="G15" s="70">
        <v>0</v>
      </c>
      <c r="H15" s="53"/>
      <c r="I15" s="70">
        <v>0</v>
      </c>
      <c r="J15" s="70"/>
      <c r="K15" s="72">
        <v>0</v>
      </c>
      <c r="L15" s="53"/>
      <c r="M15" s="59">
        <v>0</v>
      </c>
      <c r="N15" s="53"/>
      <c r="O15" s="70">
        <v>0</v>
      </c>
      <c r="P15" s="53"/>
      <c r="Q15" s="70">
        <v>405938108</v>
      </c>
      <c r="R15" s="53"/>
      <c r="S15" s="70">
        <v>405938108</v>
      </c>
      <c r="T15" s="70"/>
      <c r="U15" s="71">
        <v>4.7000000000000002E-3</v>
      </c>
      <c r="V15" s="137"/>
    </row>
    <row r="16" spans="1:22" ht="22.5" customHeight="1" x14ac:dyDescent="0.4">
      <c r="A16" s="4" t="s">
        <v>148</v>
      </c>
      <c r="B16" s="45"/>
      <c r="C16" s="59">
        <v>0</v>
      </c>
      <c r="D16" s="53"/>
      <c r="E16" s="70">
        <v>503373525</v>
      </c>
      <c r="F16" s="53"/>
      <c r="G16" s="70">
        <v>0</v>
      </c>
      <c r="H16" s="53"/>
      <c r="I16" s="70">
        <v>503373525</v>
      </c>
      <c r="J16" s="70"/>
      <c r="K16" s="72">
        <v>4.0800000000000003E-2</v>
      </c>
      <c r="L16" s="53"/>
      <c r="M16" s="59">
        <v>46150689</v>
      </c>
      <c r="N16" s="53"/>
      <c r="O16" s="70">
        <v>874468467</v>
      </c>
      <c r="P16" s="53"/>
      <c r="Q16" s="70">
        <v>844156742</v>
      </c>
      <c r="R16" s="53"/>
      <c r="S16" s="70">
        <v>1764775898</v>
      </c>
      <c r="T16" s="70"/>
      <c r="U16" s="71">
        <v>2.0500000000000001E-2</v>
      </c>
      <c r="V16" s="137"/>
    </row>
    <row r="17" spans="1:22" ht="22.5" customHeight="1" x14ac:dyDescent="0.4">
      <c r="A17" s="6" t="s">
        <v>199</v>
      </c>
      <c r="B17" s="45"/>
      <c r="C17" s="59">
        <v>0</v>
      </c>
      <c r="D17" s="53"/>
      <c r="E17" s="70">
        <v>0</v>
      </c>
      <c r="F17" s="53"/>
      <c r="G17" s="70">
        <v>0</v>
      </c>
      <c r="H17" s="53"/>
      <c r="I17" s="70">
        <v>0</v>
      </c>
      <c r="J17" s="70"/>
      <c r="K17" s="72">
        <v>0</v>
      </c>
      <c r="L17" s="53"/>
      <c r="M17" s="59">
        <v>0</v>
      </c>
      <c r="N17" s="53"/>
      <c r="O17" s="70">
        <v>0</v>
      </c>
      <c r="P17" s="53"/>
      <c r="Q17" s="70">
        <v>836762125</v>
      </c>
      <c r="R17" s="53"/>
      <c r="S17" s="70">
        <v>836762125</v>
      </c>
      <c r="T17" s="70"/>
      <c r="U17" s="71">
        <v>9.7000000000000003E-3</v>
      </c>
      <c r="V17" s="137"/>
    </row>
    <row r="18" spans="1:22" ht="22.5" customHeight="1" x14ac:dyDescent="0.4">
      <c r="A18" s="6" t="s">
        <v>200</v>
      </c>
      <c r="B18" s="45"/>
      <c r="C18" s="59">
        <v>0</v>
      </c>
      <c r="D18" s="53"/>
      <c r="E18" s="70">
        <v>0</v>
      </c>
      <c r="F18" s="53"/>
      <c r="G18" s="70">
        <v>0</v>
      </c>
      <c r="H18" s="53"/>
      <c r="I18" s="70">
        <v>0</v>
      </c>
      <c r="J18" s="70"/>
      <c r="K18" s="72">
        <v>0</v>
      </c>
      <c r="L18" s="53"/>
      <c r="M18" s="59">
        <v>0</v>
      </c>
      <c r="N18" s="53"/>
      <c r="O18" s="70">
        <v>0</v>
      </c>
      <c r="P18" s="53"/>
      <c r="Q18" s="70">
        <v>35319529</v>
      </c>
      <c r="R18" s="53"/>
      <c r="S18" s="70">
        <v>35319529</v>
      </c>
      <c r="T18" s="70"/>
      <c r="U18" s="71">
        <v>4.0000000000000002E-4</v>
      </c>
      <c r="V18" s="137"/>
    </row>
    <row r="19" spans="1:22" ht="22.5" customHeight="1" x14ac:dyDescent="0.4">
      <c r="A19" s="4" t="s">
        <v>201</v>
      </c>
      <c r="B19" s="45"/>
      <c r="C19" s="59">
        <v>0</v>
      </c>
      <c r="D19" s="53"/>
      <c r="E19" s="70">
        <v>0</v>
      </c>
      <c r="F19" s="53"/>
      <c r="G19" s="70">
        <v>0</v>
      </c>
      <c r="H19" s="53"/>
      <c r="I19" s="70">
        <v>0</v>
      </c>
      <c r="J19" s="70"/>
      <c r="K19" s="72">
        <v>0</v>
      </c>
      <c r="L19" s="53"/>
      <c r="M19" s="59">
        <v>0</v>
      </c>
      <c r="N19" s="53"/>
      <c r="O19" s="70">
        <v>-6</v>
      </c>
      <c r="P19" s="53"/>
      <c r="Q19" s="70">
        <v>21991646</v>
      </c>
      <c r="R19" s="53"/>
      <c r="S19" s="70">
        <v>21991640</v>
      </c>
      <c r="T19" s="70"/>
      <c r="U19" s="71">
        <v>2.9999999999999997E-4</v>
      </c>
      <c r="V19" s="137"/>
    </row>
    <row r="20" spans="1:22" ht="22.5" customHeight="1" x14ac:dyDescent="0.4">
      <c r="A20" s="6" t="s">
        <v>202</v>
      </c>
      <c r="B20" s="45"/>
      <c r="C20" s="59">
        <v>0</v>
      </c>
      <c r="D20" s="53"/>
      <c r="E20" s="70">
        <v>0</v>
      </c>
      <c r="F20" s="53"/>
      <c r="G20" s="70">
        <v>0</v>
      </c>
      <c r="H20" s="53"/>
      <c r="I20" s="70">
        <v>0</v>
      </c>
      <c r="J20" s="70"/>
      <c r="K20" s="72">
        <v>0</v>
      </c>
      <c r="L20" s="53"/>
      <c r="M20" s="59">
        <v>0</v>
      </c>
      <c r="N20" s="53"/>
      <c r="O20" s="70">
        <v>0</v>
      </c>
      <c r="P20" s="53"/>
      <c r="Q20" s="70">
        <v>176847295</v>
      </c>
      <c r="R20" s="53"/>
      <c r="S20" s="70">
        <v>176847295</v>
      </c>
      <c r="T20" s="70"/>
      <c r="U20" s="71">
        <v>2.0999999999999999E-3</v>
      </c>
      <c r="V20" s="137"/>
    </row>
    <row r="21" spans="1:22" ht="22.5" customHeight="1" x14ac:dyDescent="0.4">
      <c r="A21" s="4" t="s">
        <v>128</v>
      </c>
      <c r="B21" s="45"/>
      <c r="C21" s="59">
        <v>0</v>
      </c>
      <c r="D21" s="53"/>
      <c r="E21" s="70">
        <v>0</v>
      </c>
      <c r="F21" s="53"/>
      <c r="G21" s="70">
        <v>0</v>
      </c>
      <c r="H21" s="53"/>
      <c r="I21" s="70">
        <v>0</v>
      </c>
      <c r="J21" s="70"/>
      <c r="K21" s="72">
        <v>0</v>
      </c>
      <c r="L21" s="53"/>
      <c r="M21" s="59">
        <v>0</v>
      </c>
      <c r="N21" s="53"/>
      <c r="O21" s="70">
        <v>-37</v>
      </c>
      <c r="P21" s="53"/>
      <c r="Q21" s="70">
        <v>1921957251</v>
      </c>
      <c r="R21" s="53"/>
      <c r="S21" s="70">
        <v>1921957214</v>
      </c>
      <c r="T21" s="70"/>
      <c r="U21" s="71">
        <v>2.23E-2</v>
      </c>
      <c r="V21" s="137"/>
    </row>
    <row r="22" spans="1:22" ht="22.5" customHeight="1" x14ac:dyDescent="0.4">
      <c r="A22" s="6" t="s">
        <v>203</v>
      </c>
      <c r="B22" s="45"/>
      <c r="C22" s="59">
        <v>0</v>
      </c>
      <c r="D22" s="53"/>
      <c r="E22" s="70">
        <v>0</v>
      </c>
      <c r="F22" s="53"/>
      <c r="G22" s="70">
        <v>0</v>
      </c>
      <c r="H22" s="53"/>
      <c r="I22" s="70">
        <v>0</v>
      </c>
      <c r="J22" s="70"/>
      <c r="K22" s="72">
        <v>0</v>
      </c>
      <c r="L22" s="53"/>
      <c r="M22" s="59">
        <v>0</v>
      </c>
      <c r="N22" s="53"/>
      <c r="O22" s="70">
        <v>0</v>
      </c>
      <c r="P22" s="53"/>
      <c r="Q22" s="70">
        <v>-1797816</v>
      </c>
      <c r="R22" s="53"/>
      <c r="S22" s="70">
        <v>-1797816</v>
      </c>
      <c r="T22" s="70"/>
      <c r="U22" s="71">
        <v>0</v>
      </c>
      <c r="V22" s="137"/>
    </row>
    <row r="23" spans="1:22" ht="22.5" customHeight="1" x14ac:dyDescent="0.4">
      <c r="A23" s="6" t="s">
        <v>204</v>
      </c>
      <c r="B23" s="45"/>
      <c r="C23" s="59">
        <v>0</v>
      </c>
      <c r="D23" s="53"/>
      <c r="E23" s="70">
        <v>0</v>
      </c>
      <c r="F23" s="53"/>
      <c r="G23" s="70">
        <v>0</v>
      </c>
      <c r="H23" s="53"/>
      <c r="I23" s="70">
        <v>0</v>
      </c>
      <c r="J23" s="70"/>
      <c r="K23" s="72">
        <v>0</v>
      </c>
      <c r="L23" s="53"/>
      <c r="M23" s="59">
        <v>0</v>
      </c>
      <c r="N23" s="53"/>
      <c r="O23" s="70">
        <v>0</v>
      </c>
      <c r="P23" s="53"/>
      <c r="Q23" s="70">
        <v>349816920</v>
      </c>
      <c r="R23" s="53"/>
      <c r="S23" s="70">
        <v>349816920</v>
      </c>
      <c r="T23" s="70"/>
      <c r="U23" s="71">
        <v>4.1000000000000003E-3</v>
      </c>
      <c r="V23" s="137"/>
    </row>
    <row r="24" spans="1:22" ht="22.5" customHeight="1" x14ac:dyDescent="0.4">
      <c r="A24" s="4" t="s">
        <v>205</v>
      </c>
      <c r="B24" s="45"/>
      <c r="C24" s="59">
        <v>0</v>
      </c>
      <c r="D24" s="53"/>
      <c r="E24" s="70">
        <v>0</v>
      </c>
      <c r="F24" s="53"/>
      <c r="G24" s="70">
        <v>0</v>
      </c>
      <c r="H24" s="53"/>
      <c r="I24" s="70">
        <v>0</v>
      </c>
      <c r="J24" s="70"/>
      <c r="K24" s="72">
        <v>0</v>
      </c>
      <c r="L24" s="53"/>
      <c r="M24" s="59">
        <v>0</v>
      </c>
      <c r="N24" s="53"/>
      <c r="O24" s="70">
        <v>0</v>
      </c>
      <c r="P24" s="53"/>
      <c r="Q24" s="59">
        <v>79523391</v>
      </c>
      <c r="R24" s="53"/>
      <c r="S24" s="70">
        <v>79523391</v>
      </c>
      <c r="T24" s="70"/>
      <c r="U24" s="71">
        <v>8.9999999999999998E-4</v>
      </c>
      <c r="V24" s="137"/>
    </row>
    <row r="25" spans="1:22" ht="22.5" customHeight="1" x14ac:dyDescent="0.4">
      <c r="A25" s="6" t="s">
        <v>124</v>
      </c>
      <c r="B25" s="45"/>
      <c r="C25" s="59">
        <v>0</v>
      </c>
      <c r="D25" s="53"/>
      <c r="E25" s="70">
        <v>0</v>
      </c>
      <c r="F25" s="53"/>
      <c r="G25" s="59">
        <v>0</v>
      </c>
      <c r="H25" s="53"/>
      <c r="I25" s="70">
        <v>0</v>
      </c>
      <c r="J25" s="70"/>
      <c r="K25" s="72">
        <v>0</v>
      </c>
      <c r="L25" s="53"/>
      <c r="M25" s="59">
        <v>0</v>
      </c>
      <c r="N25" s="53"/>
      <c r="O25" s="70">
        <v>-4</v>
      </c>
      <c r="P25" s="53"/>
      <c r="Q25" s="70">
        <v>-818532987</v>
      </c>
      <c r="R25" s="53"/>
      <c r="S25" s="70">
        <v>-818532991</v>
      </c>
      <c r="T25" s="70"/>
      <c r="U25" s="71">
        <v>-9.4999999999999998E-3</v>
      </c>
      <c r="V25" s="137"/>
    </row>
    <row r="26" spans="1:22" ht="22.5" customHeight="1" x14ac:dyDescent="0.4">
      <c r="A26" s="6" t="s">
        <v>140</v>
      </c>
      <c r="B26" s="45"/>
      <c r="C26" s="59">
        <v>0</v>
      </c>
      <c r="D26" s="53"/>
      <c r="E26" s="70">
        <v>0</v>
      </c>
      <c r="F26" s="53"/>
      <c r="G26" s="59">
        <v>0</v>
      </c>
      <c r="H26" s="53"/>
      <c r="I26" s="70">
        <v>0</v>
      </c>
      <c r="J26" s="70"/>
      <c r="K26" s="72">
        <v>0</v>
      </c>
      <c r="L26" s="53"/>
      <c r="M26" s="59">
        <v>0</v>
      </c>
      <c r="N26" s="53"/>
      <c r="O26" s="70">
        <v>0</v>
      </c>
      <c r="P26" s="53"/>
      <c r="Q26" s="70">
        <v>-79609444</v>
      </c>
      <c r="R26" s="53"/>
      <c r="S26" s="70">
        <v>-79609444</v>
      </c>
      <c r="T26" s="70"/>
      <c r="U26" s="71">
        <v>-8.9999999999999998E-4</v>
      </c>
      <c r="V26" s="137"/>
    </row>
    <row r="27" spans="1:22" ht="22.5" customHeight="1" x14ac:dyDescent="0.4">
      <c r="A27" s="4" t="s">
        <v>206</v>
      </c>
      <c r="B27" s="45"/>
      <c r="C27" s="59">
        <v>0</v>
      </c>
      <c r="D27" s="53"/>
      <c r="E27" s="70">
        <v>0</v>
      </c>
      <c r="F27" s="53"/>
      <c r="G27" s="70">
        <v>0</v>
      </c>
      <c r="H27" s="53"/>
      <c r="I27" s="70">
        <v>0</v>
      </c>
      <c r="J27" s="70"/>
      <c r="K27" s="72">
        <v>0</v>
      </c>
      <c r="L27" s="53"/>
      <c r="M27" s="59">
        <v>0</v>
      </c>
      <c r="N27" s="53"/>
      <c r="O27" s="70">
        <v>0</v>
      </c>
      <c r="P27" s="53"/>
      <c r="Q27" s="59">
        <v>88227</v>
      </c>
      <c r="R27" s="53"/>
      <c r="S27" s="70">
        <v>88227</v>
      </c>
      <c r="T27" s="70"/>
      <c r="U27" s="71">
        <v>0</v>
      </c>
      <c r="V27" s="137"/>
    </row>
    <row r="28" spans="1:22" ht="22.5" customHeight="1" x14ac:dyDescent="0.4">
      <c r="A28" s="6" t="s">
        <v>207</v>
      </c>
      <c r="B28" s="45"/>
      <c r="C28" s="59">
        <v>0</v>
      </c>
      <c r="D28" s="53"/>
      <c r="E28" s="70">
        <v>0</v>
      </c>
      <c r="F28" s="53"/>
      <c r="G28" s="59">
        <v>0</v>
      </c>
      <c r="H28" s="53"/>
      <c r="I28" s="70">
        <v>0</v>
      </c>
      <c r="J28" s="70"/>
      <c r="K28" s="72">
        <v>0</v>
      </c>
      <c r="L28" s="53"/>
      <c r="M28" s="59">
        <v>0</v>
      </c>
      <c r="N28" s="53"/>
      <c r="O28" s="70">
        <v>-3</v>
      </c>
      <c r="P28" s="53"/>
      <c r="Q28" s="70">
        <v>845848050</v>
      </c>
      <c r="R28" s="53"/>
      <c r="S28" s="70">
        <v>845848047</v>
      </c>
      <c r="T28" s="70"/>
      <c r="U28" s="71">
        <v>9.7999999999999997E-3</v>
      </c>
      <c r="V28" s="137"/>
    </row>
    <row r="29" spans="1:22" ht="22.5" customHeight="1" x14ac:dyDescent="0.4">
      <c r="A29" s="6" t="s">
        <v>208</v>
      </c>
      <c r="B29" s="45"/>
      <c r="C29" s="59">
        <v>0</v>
      </c>
      <c r="D29" s="53"/>
      <c r="E29" s="70">
        <v>0</v>
      </c>
      <c r="F29" s="53"/>
      <c r="G29" s="59">
        <v>0</v>
      </c>
      <c r="H29" s="53"/>
      <c r="I29" s="70">
        <v>0</v>
      </c>
      <c r="J29" s="70"/>
      <c r="K29" s="72">
        <v>0</v>
      </c>
      <c r="L29" s="53"/>
      <c r="M29" s="59">
        <v>0</v>
      </c>
      <c r="N29" s="53"/>
      <c r="O29" s="70">
        <v>0</v>
      </c>
      <c r="P29" s="53"/>
      <c r="Q29" s="70">
        <v>-121881039</v>
      </c>
      <c r="R29" s="53"/>
      <c r="S29" s="70">
        <v>-121881039</v>
      </c>
      <c r="T29" s="70"/>
      <c r="U29" s="71">
        <v>-1.4E-3</v>
      </c>
      <c r="V29" s="137"/>
    </row>
    <row r="30" spans="1:22" ht="22.5" customHeight="1" x14ac:dyDescent="0.4">
      <c r="A30" s="6" t="s">
        <v>209</v>
      </c>
      <c r="B30" s="45"/>
      <c r="C30" s="59">
        <v>0</v>
      </c>
      <c r="D30" s="53"/>
      <c r="E30" s="70">
        <v>0</v>
      </c>
      <c r="F30" s="53"/>
      <c r="G30" s="59">
        <v>0</v>
      </c>
      <c r="H30" s="53"/>
      <c r="I30" s="70">
        <v>0</v>
      </c>
      <c r="J30" s="70"/>
      <c r="K30" s="72">
        <v>0</v>
      </c>
      <c r="L30" s="53"/>
      <c r="M30" s="59">
        <v>0</v>
      </c>
      <c r="N30" s="53"/>
      <c r="O30" s="70">
        <v>0</v>
      </c>
      <c r="P30" s="53"/>
      <c r="Q30" s="70">
        <v>1165269893</v>
      </c>
      <c r="R30" s="53"/>
      <c r="S30" s="70">
        <v>1165269893</v>
      </c>
      <c r="T30" s="70"/>
      <c r="U30" s="71">
        <v>1.35E-2</v>
      </c>
      <c r="V30" s="137"/>
    </row>
    <row r="31" spans="1:22" ht="22.5" customHeight="1" x14ac:dyDescent="0.4">
      <c r="A31" s="6" t="s">
        <v>210</v>
      </c>
      <c r="B31" s="45"/>
      <c r="C31" s="59">
        <v>0</v>
      </c>
      <c r="D31" s="53"/>
      <c r="E31" s="70">
        <v>0</v>
      </c>
      <c r="F31" s="53"/>
      <c r="G31" s="59">
        <v>0</v>
      </c>
      <c r="H31" s="53"/>
      <c r="I31" s="70">
        <v>0</v>
      </c>
      <c r="J31" s="70"/>
      <c r="K31" s="72">
        <v>0</v>
      </c>
      <c r="L31" s="53"/>
      <c r="M31" s="59">
        <v>0</v>
      </c>
      <c r="N31" s="53"/>
      <c r="O31" s="70">
        <v>1</v>
      </c>
      <c r="P31" s="53"/>
      <c r="Q31" s="70">
        <v>192240693</v>
      </c>
      <c r="R31" s="53"/>
      <c r="S31" s="70">
        <v>192240694</v>
      </c>
      <c r="T31" s="70"/>
      <c r="U31" s="71">
        <v>2.2000000000000001E-3</v>
      </c>
      <c r="V31" s="137"/>
    </row>
    <row r="32" spans="1:22" ht="22.5" customHeight="1" x14ac:dyDescent="0.4">
      <c r="A32" s="6" t="s">
        <v>211</v>
      </c>
      <c r="B32" s="45"/>
      <c r="C32" s="59">
        <v>0</v>
      </c>
      <c r="D32" s="53"/>
      <c r="E32" s="70">
        <v>0</v>
      </c>
      <c r="F32" s="53"/>
      <c r="G32" s="59">
        <v>0</v>
      </c>
      <c r="H32" s="53"/>
      <c r="I32" s="70">
        <v>0</v>
      </c>
      <c r="J32" s="70"/>
      <c r="K32" s="72">
        <v>0</v>
      </c>
      <c r="L32" s="53"/>
      <c r="M32" s="59">
        <v>0</v>
      </c>
      <c r="N32" s="53"/>
      <c r="O32" s="70">
        <v>-1</v>
      </c>
      <c r="P32" s="53"/>
      <c r="Q32" s="70">
        <v>10831619</v>
      </c>
      <c r="R32" s="53"/>
      <c r="S32" s="70">
        <v>10831618</v>
      </c>
      <c r="T32" s="70"/>
      <c r="U32" s="71">
        <v>1E-4</v>
      </c>
      <c r="V32" s="137"/>
    </row>
    <row r="33" spans="1:22" ht="22.5" customHeight="1" x14ac:dyDescent="0.4">
      <c r="A33" s="4" t="s">
        <v>212</v>
      </c>
      <c r="B33" s="45"/>
      <c r="C33" s="59">
        <v>0</v>
      </c>
      <c r="D33" s="53"/>
      <c r="E33" s="70">
        <v>0</v>
      </c>
      <c r="F33" s="53"/>
      <c r="G33" s="70">
        <v>0</v>
      </c>
      <c r="H33" s="53"/>
      <c r="I33" s="70">
        <v>0</v>
      </c>
      <c r="J33" s="70"/>
      <c r="K33" s="72">
        <v>0</v>
      </c>
      <c r="L33" s="53"/>
      <c r="M33" s="59">
        <v>0</v>
      </c>
      <c r="N33" s="53"/>
      <c r="O33" s="70">
        <v>14</v>
      </c>
      <c r="P33" s="53"/>
      <c r="Q33" s="70">
        <v>-406202142</v>
      </c>
      <c r="R33" s="53"/>
      <c r="S33" s="70">
        <v>-406202128</v>
      </c>
      <c r="T33" s="70"/>
      <c r="U33" s="71">
        <v>-4.7000000000000002E-3</v>
      </c>
      <c r="V33" s="137"/>
    </row>
    <row r="34" spans="1:22" ht="22.5" customHeight="1" x14ac:dyDescent="0.4">
      <c r="A34" s="4" t="s">
        <v>213</v>
      </c>
      <c r="B34" s="45"/>
      <c r="C34" s="59">
        <v>0</v>
      </c>
      <c r="D34" s="53"/>
      <c r="E34" s="70">
        <v>0</v>
      </c>
      <c r="F34" s="53"/>
      <c r="G34" s="59">
        <v>0</v>
      </c>
      <c r="H34" s="53"/>
      <c r="I34" s="70">
        <v>0</v>
      </c>
      <c r="J34" s="70"/>
      <c r="K34" s="72">
        <v>0</v>
      </c>
      <c r="L34" s="53"/>
      <c r="M34" s="59">
        <v>0</v>
      </c>
      <c r="N34" s="53"/>
      <c r="O34" s="70">
        <v>0</v>
      </c>
      <c r="P34" s="53"/>
      <c r="Q34" s="59">
        <v>-1771437795</v>
      </c>
      <c r="R34" s="53"/>
      <c r="S34" s="70">
        <v>-1771437795</v>
      </c>
      <c r="T34" s="70"/>
      <c r="U34" s="71">
        <v>-2.06E-2</v>
      </c>
      <c r="V34" s="137"/>
    </row>
    <row r="35" spans="1:22" ht="22.5" customHeight="1" x14ac:dyDescent="0.4">
      <c r="A35" s="4" t="s">
        <v>214</v>
      </c>
      <c r="B35" s="45"/>
      <c r="C35" s="59">
        <v>0</v>
      </c>
      <c r="D35" s="53"/>
      <c r="E35" s="70">
        <v>0</v>
      </c>
      <c r="F35" s="53"/>
      <c r="G35" s="59">
        <v>0</v>
      </c>
      <c r="H35" s="53"/>
      <c r="I35" s="70">
        <v>0</v>
      </c>
      <c r="J35" s="70"/>
      <c r="K35" s="72">
        <v>0</v>
      </c>
      <c r="L35" s="53"/>
      <c r="M35" s="59">
        <v>0</v>
      </c>
      <c r="N35" s="53"/>
      <c r="O35" s="70">
        <v>0</v>
      </c>
      <c r="P35" s="53"/>
      <c r="Q35" s="59">
        <v>-207654635</v>
      </c>
      <c r="R35" s="53"/>
      <c r="S35" s="70">
        <v>-207654635</v>
      </c>
      <c r="T35" s="70"/>
      <c r="U35" s="71">
        <v>-2.3999999999999998E-3</v>
      </c>
      <c r="V35" s="137"/>
    </row>
    <row r="36" spans="1:22" ht="22.5" customHeight="1" x14ac:dyDescent="0.4">
      <c r="A36" s="4" t="s">
        <v>131</v>
      </c>
      <c r="B36" s="45"/>
      <c r="C36" s="70">
        <v>0</v>
      </c>
      <c r="E36" s="70">
        <v>0</v>
      </c>
      <c r="G36" s="4">
        <v>0</v>
      </c>
      <c r="I36" s="70">
        <v>0</v>
      </c>
      <c r="J36" s="70"/>
      <c r="K36" s="72">
        <v>0</v>
      </c>
      <c r="M36" s="70">
        <v>0</v>
      </c>
      <c r="O36" s="70">
        <v>0</v>
      </c>
      <c r="Q36" s="70">
        <v>52396982</v>
      </c>
      <c r="S36" s="70">
        <v>52396982</v>
      </c>
      <c r="T36" s="70"/>
      <c r="U36" s="71">
        <v>5.9999999999999995E-4</v>
      </c>
      <c r="V36" s="137"/>
    </row>
    <row r="37" spans="1:22" ht="22.5" customHeight="1" x14ac:dyDescent="0.4">
      <c r="A37" s="6" t="s">
        <v>130</v>
      </c>
      <c r="B37" s="150"/>
      <c r="C37" s="59">
        <v>0</v>
      </c>
      <c r="D37" s="53"/>
      <c r="E37" s="70">
        <v>0</v>
      </c>
      <c r="F37" s="53"/>
      <c r="G37" s="59">
        <v>0</v>
      </c>
      <c r="H37" s="53"/>
      <c r="I37" s="70">
        <v>0</v>
      </c>
      <c r="J37" s="70"/>
      <c r="K37" s="72">
        <v>0</v>
      </c>
      <c r="L37" s="53"/>
      <c r="M37" s="59">
        <v>0</v>
      </c>
      <c r="N37" s="53"/>
      <c r="O37" s="70">
        <v>0</v>
      </c>
      <c r="P37" s="53"/>
      <c r="Q37" s="70">
        <v>37015079</v>
      </c>
      <c r="R37" s="53"/>
      <c r="S37" s="70">
        <v>37015079</v>
      </c>
      <c r="T37" s="70"/>
      <c r="U37" s="71">
        <v>4.0000000000000002E-4</v>
      </c>
      <c r="V37" s="137"/>
    </row>
    <row r="38" spans="1:22" ht="22.5" customHeight="1" x14ac:dyDescent="0.4">
      <c r="A38" s="4" t="s">
        <v>215</v>
      </c>
      <c r="C38" s="70">
        <v>0</v>
      </c>
      <c r="E38" s="70">
        <v>0</v>
      </c>
      <c r="G38" s="70">
        <v>0</v>
      </c>
      <c r="I38" s="70">
        <v>0</v>
      </c>
      <c r="J38" s="70"/>
      <c r="K38" s="72">
        <v>0</v>
      </c>
      <c r="M38" s="70">
        <v>0</v>
      </c>
      <c r="O38" s="70">
        <v>0</v>
      </c>
      <c r="Q38" s="70">
        <v>8989562</v>
      </c>
      <c r="S38" s="70">
        <v>8989562</v>
      </c>
      <c r="T38" s="70"/>
      <c r="U38" s="71">
        <v>1E-4</v>
      </c>
      <c r="V38" s="137"/>
    </row>
    <row r="39" spans="1:22" ht="22.5" customHeight="1" x14ac:dyDescent="0.4">
      <c r="A39" s="6" t="s">
        <v>216</v>
      </c>
      <c r="B39" s="150"/>
      <c r="C39" s="59">
        <v>0</v>
      </c>
      <c r="D39" s="53"/>
      <c r="E39" s="70">
        <v>0</v>
      </c>
      <c r="F39" s="53"/>
      <c r="G39" s="59">
        <v>0</v>
      </c>
      <c r="H39" s="53"/>
      <c r="I39" s="70">
        <v>0</v>
      </c>
      <c r="J39" s="70"/>
      <c r="K39" s="72">
        <v>0</v>
      </c>
      <c r="L39" s="53"/>
      <c r="M39" s="59">
        <v>0</v>
      </c>
      <c r="N39" s="53"/>
      <c r="O39" s="70">
        <v>0</v>
      </c>
      <c r="P39" s="53"/>
      <c r="Q39" s="70">
        <v>30481722</v>
      </c>
      <c r="R39" s="53"/>
      <c r="S39" s="70">
        <v>30481722</v>
      </c>
      <c r="T39" s="70"/>
      <c r="U39" s="71">
        <v>4.0000000000000002E-4</v>
      </c>
      <c r="V39" s="137"/>
    </row>
    <row r="40" spans="1:22" ht="25.5" customHeight="1" x14ac:dyDescent="0.4">
      <c r="A40" s="4" t="s">
        <v>159</v>
      </c>
      <c r="C40" s="70">
        <v>0</v>
      </c>
      <c r="E40" s="70">
        <v>907095043</v>
      </c>
      <c r="G40" s="70">
        <v>0</v>
      </c>
      <c r="I40" s="70">
        <v>907095043</v>
      </c>
      <c r="J40" s="70"/>
      <c r="K40" s="72">
        <v>7.3499999999999996E-2</v>
      </c>
      <c r="M40" s="4">
        <v>1697061856</v>
      </c>
      <c r="O40" s="70">
        <v>10999954386</v>
      </c>
      <c r="Q40" s="70">
        <v>3282603488</v>
      </c>
      <c r="S40" s="70">
        <v>15979619730</v>
      </c>
      <c r="T40" s="70"/>
      <c r="U40" s="71">
        <v>0.18540000000000001</v>
      </c>
    </row>
    <row r="41" spans="1:22" ht="18.75" x14ac:dyDescent="0.4">
      <c r="A41" s="6" t="s">
        <v>217</v>
      </c>
      <c r="B41" s="151"/>
      <c r="C41" s="59">
        <v>0</v>
      </c>
      <c r="D41" s="53"/>
      <c r="E41" s="70">
        <v>0</v>
      </c>
      <c r="F41" s="53"/>
      <c r="G41" s="70">
        <v>0</v>
      </c>
      <c r="H41" s="53"/>
      <c r="I41" s="70">
        <v>0</v>
      </c>
      <c r="J41" s="70"/>
      <c r="K41" s="72">
        <v>0</v>
      </c>
      <c r="L41" s="53"/>
      <c r="M41" s="59">
        <v>0</v>
      </c>
      <c r="N41" s="53"/>
      <c r="O41" s="70">
        <v>83</v>
      </c>
      <c r="P41" s="53"/>
      <c r="Q41" s="70">
        <v>-632714015</v>
      </c>
      <c r="R41" s="53"/>
      <c r="S41" s="70">
        <v>-632713932</v>
      </c>
      <c r="T41" s="70"/>
      <c r="U41" s="71">
        <v>-7.3000000000000001E-3</v>
      </c>
    </row>
    <row r="42" spans="1:22" ht="18.75" x14ac:dyDescent="0.4">
      <c r="A42" s="4" t="s">
        <v>218</v>
      </c>
      <c r="C42" s="70">
        <v>0</v>
      </c>
      <c r="E42" s="70">
        <v>0</v>
      </c>
      <c r="G42" s="70">
        <v>0</v>
      </c>
      <c r="I42" s="70">
        <v>0</v>
      </c>
      <c r="J42" s="70"/>
      <c r="K42" s="72">
        <v>0</v>
      </c>
      <c r="M42" s="70">
        <v>0</v>
      </c>
      <c r="O42" s="70">
        <v>0</v>
      </c>
      <c r="Q42" s="70">
        <v>21715973</v>
      </c>
      <c r="S42" s="70">
        <v>21715973</v>
      </c>
      <c r="T42" s="70"/>
      <c r="U42" s="71">
        <v>2.9999999999999997E-4</v>
      </c>
    </row>
    <row r="43" spans="1:22" ht="18.75" x14ac:dyDescent="0.4">
      <c r="A43" s="4" t="s">
        <v>219</v>
      </c>
      <c r="C43" s="70">
        <v>0</v>
      </c>
      <c r="E43" s="70">
        <v>0</v>
      </c>
      <c r="G43" s="70">
        <v>0</v>
      </c>
      <c r="I43" s="70">
        <v>0</v>
      </c>
      <c r="J43" s="70"/>
      <c r="K43" s="72">
        <v>0</v>
      </c>
      <c r="M43" s="70">
        <v>0</v>
      </c>
      <c r="O43" s="70">
        <v>-24</v>
      </c>
      <c r="Q43" s="70">
        <v>590337558</v>
      </c>
      <c r="S43" s="70">
        <v>590337534</v>
      </c>
      <c r="T43" s="70"/>
      <c r="U43" s="71">
        <v>6.7999999999999996E-3</v>
      </c>
    </row>
    <row r="44" spans="1:22" ht="18.75" x14ac:dyDescent="0.4">
      <c r="A44" s="4" t="s">
        <v>220</v>
      </c>
      <c r="C44" s="70">
        <v>0</v>
      </c>
      <c r="E44" s="70">
        <v>0</v>
      </c>
      <c r="G44" s="70">
        <v>0</v>
      </c>
      <c r="I44" s="70">
        <v>0</v>
      </c>
      <c r="J44" s="70"/>
      <c r="K44" s="72">
        <v>0</v>
      </c>
      <c r="M44" s="70">
        <v>0</v>
      </c>
      <c r="O44" s="70">
        <v>0</v>
      </c>
      <c r="Q44" s="70">
        <v>328599624</v>
      </c>
      <c r="S44" s="70">
        <v>328599624</v>
      </c>
      <c r="T44" s="70"/>
      <c r="U44" s="71">
        <v>3.8E-3</v>
      </c>
    </row>
    <row r="45" spans="1:22" ht="18.75" x14ac:dyDescent="0.4">
      <c r="A45" s="4" t="s">
        <v>149</v>
      </c>
      <c r="C45" s="70">
        <v>0</v>
      </c>
      <c r="E45" s="70">
        <v>5158479617</v>
      </c>
      <c r="G45" s="70">
        <v>0</v>
      </c>
      <c r="I45" s="70">
        <v>5158479617</v>
      </c>
      <c r="J45" s="70"/>
      <c r="K45" s="72">
        <v>0.41810000000000003</v>
      </c>
      <c r="M45" s="70">
        <v>234842553</v>
      </c>
      <c r="O45" s="70">
        <v>18975774860</v>
      </c>
      <c r="Q45" s="70">
        <v>533369608</v>
      </c>
      <c r="S45" s="70">
        <v>19743987021</v>
      </c>
      <c r="T45" s="70"/>
      <c r="U45" s="71">
        <v>0.22900000000000001</v>
      </c>
    </row>
    <row r="46" spans="1:22" ht="18.75" x14ac:dyDescent="0.4">
      <c r="A46" s="4" t="s">
        <v>221</v>
      </c>
      <c r="C46" s="70">
        <v>0</v>
      </c>
      <c r="E46" s="70">
        <v>0</v>
      </c>
      <c r="G46" s="70">
        <v>0</v>
      </c>
      <c r="I46" s="70">
        <v>0</v>
      </c>
      <c r="J46" s="70"/>
      <c r="K46" s="72">
        <v>0</v>
      </c>
      <c r="M46" s="70">
        <v>0</v>
      </c>
      <c r="O46" s="70">
        <v>0</v>
      </c>
      <c r="Q46" s="70">
        <v>55041878</v>
      </c>
      <c r="S46" s="70">
        <v>55041878</v>
      </c>
      <c r="T46" s="70"/>
      <c r="U46" s="71">
        <v>5.9999999999999995E-4</v>
      </c>
    </row>
    <row r="47" spans="1:22" ht="18.75" x14ac:dyDescent="0.4">
      <c r="A47" s="4" t="s">
        <v>222</v>
      </c>
      <c r="C47" s="70">
        <v>0</v>
      </c>
      <c r="E47" s="70">
        <v>0</v>
      </c>
      <c r="G47" s="70">
        <v>0</v>
      </c>
      <c r="I47" s="70">
        <v>0</v>
      </c>
      <c r="J47" s="70"/>
      <c r="K47" s="72">
        <v>0</v>
      </c>
      <c r="M47" s="70">
        <v>0</v>
      </c>
      <c r="O47" s="70">
        <v>0</v>
      </c>
      <c r="Q47" s="70">
        <v>-410804411</v>
      </c>
      <c r="S47" s="70">
        <v>-410804411</v>
      </c>
      <c r="T47" s="70"/>
      <c r="U47" s="71">
        <v>-4.7999999999999996E-3</v>
      </c>
    </row>
    <row r="48" spans="1:22" ht="18.75" x14ac:dyDescent="0.4">
      <c r="A48" s="4" t="s">
        <v>189</v>
      </c>
      <c r="C48" s="70">
        <v>0</v>
      </c>
      <c r="E48" s="70">
        <v>0</v>
      </c>
      <c r="G48" s="70">
        <v>0</v>
      </c>
      <c r="I48" s="70">
        <v>0</v>
      </c>
      <c r="J48" s="70"/>
      <c r="K48" s="72">
        <v>0</v>
      </c>
      <c r="M48" s="70">
        <v>94591549</v>
      </c>
      <c r="O48" s="70">
        <v>-5</v>
      </c>
      <c r="Q48" s="70">
        <v>187279766</v>
      </c>
      <c r="S48" s="70">
        <v>281871310</v>
      </c>
      <c r="T48" s="70"/>
      <c r="U48" s="71">
        <v>3.3E-3</v>
      </c>
    </row>
    <row r="49" spans="1:21" ht="18.75" x14ac:dyDescent="0.4">
      <c r="A49" s="4" t="s">
        <v>223</v>
      </c>
      <c r="C49" s="70">
        <v>0</v>
      </c>
      <c r="E49" s="70">
        <v>0</v>
      </c>
      <c r="G49" s="70">
        <v>0</v>
      </c>
      <c r="I49" s="70">
        <v>0</v>
      </c>
      <c r="J49" s="70"/>
      <c r="K49" s="72">
        <v>0</v>
      </c>
      <c r="M49" s="70">
        <v>0</v>
      </c>
      <c r="O49" s="70">
        <v>0</v>
      </c>
      <c r="Q49" s="70">
        <v>1773844144</v>
      </c>
      <c r="S49" s="70">
        <v>1773844144</v>
      </c>
      <c r="T49" s="70"/>
      <c r="U49" s="71">
        <v>2.06E-2</v>
      </c>
    </row>
    <row r="50" spans="1:21" ht="18.75" x14ac:dyDescent="0.4">
      <c r="A50" s="4" t="s">
        <v>154</v>
      </c>
      <c r="C50" s="70">
        <v>0</v>
      </c>
      <c r="E50" s="70">
        <v>612378056</v>
      </c>
      <c r="G50" s="70">
        <v>0</v>
      </c>
      <c r="I50" s="70">
        <v>612378056</v>
      </c>
      <c r="J50" s="70"/>
      <c r="K50" s="72">
        <v>4.9599999999999998E-2</v>
      </c>
      <c r="M50" s="70">
        <v>1200000000</v>
      </c>
      <c r="O50" s="70">
        <v>1578842829</v>
      </c>
      <c r="Q50" s="70">
        <v>11522594072</v>
      </c>
      <c r="S50" s="70">
        <v>14301436901</v>
      </c>
      <c r="T50" s="70"/>
      <c r="U50" s="71">
        <v>0.16589999999999999</v>
      </c>
    </row>
    <row r="51" spans="1:21" ht="18.75" x14ac:dyDescent="0.4">
      <c r="A51" s="4" t="s">
        <v>224</v>
      </c>
      <c r="C51" s="70">
        <v>0</v>
      </c>
      <c r="E51" s="70">
        <v>0</v>
      </c>
      <c r="G51" s="70">
        <v>0</v>
      </c>
      <c r="I51" s="70">
        <v>0</v>
      </c>
      <c r="J51" s="70"/>
      <c r="K51" s="72">
        <v>0</v>
      </c>
      <c r="M51" s="70">
        <v>0</v>
      </c>
      <c r="O51" s="70">
        <v>0</v>
      </c>
      <c r="Q51" s="70">
        <v>464684330</v>
      </c>
      <c r="S51" s="70">
        <v>464684330</v>
      </c>
      <c r="T51" s="70"/>
      <c r="U51" s="71">
        <v>5.4000000000000003E-3</v>
      </c>
    </row>
    <row r="52" spans="1:21" ht="18.75" x14ac:dyDescent="0.4">
      <c r="A52" s="4" t="s">
        <v>225</v>
      </c>
      <c r="C52" s="70">
        <v>0</v>
      </c>
      <c r="E52" s="70">
        <v>0</v>
      </c>
      <c r="G52" s="70">
        <v>0</v>
      </c>
      <c r="I52" s="70">
        <v>0</v>
      </c>
      <c r="J52" s="70"/>
      <c r="K52" s="72">
        <v>0</v>
      </c>
      <c r="M52" s="70">
        <v>0</v>
      </c>
      <c r="O52" s="70">
        <v>0</v>
      </c>
      <c r="Q52" s="70">
        <v>121845337</v>
      </c>
      <c r="S52" s="70">
        <v>121845337</v>
      </c>
      <c r="T52" s="70"/>
      <c r="U52" s="71">
        <v>1.4E-3</v>
      </c>
    </row>
    <row r="53" spans="1:21" ht="18.75" x14ac:dyDescent="0.4">
      <c r="A53" s="4" t="s">
        <v>226</v>
      </c>
      <c r="C53" s="70">
        <v>0</v>
      </c>
      <c r="E53" s="70">
        <v>0</v>
      </c>
      <c r="G53" s="70">
        <v>0</v>
      </c>
      <c r="I53" s="70">
        <v>0</v>
      </c>
      <c r="J53" s="70"/>
      <c r="K53" s="72">
        <v>0</v>
      </c>
      <c r="M53" s="70">
        <v>0</v>
      </c>
      <c r="O53" s="70">
        <v>-5</v>
      </c>
      <c r="Q53" s="70">
        <v>1333626377</v>
      </c>
      <c r="S53" s="70">
        <v>1333626372</v>
      </c>
      <c r="T53" s="70"/>
      <c r="U53" s="71">
        <v>1.55E-2</v>
      </c>
    </row>
    <row r="54" spans="1:21" ht="18.75" x14ac:dyDescent="0.4">
      <c r="A54" s="4" t="s">
        <v>227</v>
      </c>
      <c r="C54" s="70">
        <v>0</v>
      </c>
      <c r="E54" s="70">
        <v>0</v>
      </c>
      <c r="G54" s="70">
        <v>0</v>
      </c>
      <c r="I54" s="70">
        <v>0</v>
      </c>
      <c r="J54" s="70"/>
      <c r="K54" s="72">
        <v>0</v>
      </c>
      <c r="M54" s="70">
        <v>0</v>
      </c>
      <c r="O54" s="70">
        <v>0</v>
      </c>
      <c r="Q54" s="70">
        <v>-364165840</v>
      </c>
      <c r="S54" s="70">
        <v>-364165840</v>
      </c>
      <c r="T54" s="70"/>
      <c r="U54" s="71">
        <v>-4.1999999999999997E-3</v>
      </c>
    </row>
    <row r="55" spans="1:21" ht="18.75" x14ac:dyDescent="0.4">
      <c r="A55" s="4" t="s">
        <v>228</v>
      </c>
      <c r="C55" s="70">
        <v>0</v>
      </c>
      <c r="E55" s="70">
        <v>0</v>
      </c>
      <c r="G55" s="70">
        <v>0</v>
      </c>
      <c r="I55" s="70">
        <v>0</v>
      </c>
      <c r="J55" s="70"/>
      <c r="K55" s="72">
        <v>0</v>
      </c>
      <c r="M55" s="70">
        <v>0</v>
      </c>
      <c r="O55" s="70">
        <v>0</v>
      </c>
      <c r="Q55" s="70">
        <v>109398300</v>
      </c>
      <c r="S55" s="70">
        <v>109398300</v>
      </c>
      <c r="T55" s="70"/>
      <c r="U55" s="71">
        <v>1.2999999999999999E-3</v>
      </c>
    </row>
    <row r="56" spans="1:21" ht="18.75" x14ac:dyDescent="0.4">
      <c r="A56" s="4" t="s">
        <v>125</v>
      </c>
      <c r="C56" s="70">
        <v>0</v>
      </c>
      <c r="E56" s="70">
        <v>0</v>
      </c>
      <c r="G56" s="70">
        <v>0</v>
      </c>
      <c r="I56" s="70">
        <v>0</v>
      </c>
      <c r="J56" s="70"/>
      <c r="K56" s="72">
        <v>0</v>
      </c>
      <c r="M56" s="70">
        <v>37831322</v>
      </c>
      <c r="O56" s="70">
        <v>-10</v>
      </c>
      <c r="Q56" s="70">
        <v>1067145348</v>
      </c>
      <c r="S56" s="70">
        <v>1104976660</v>
      </c>
      <c r="T56" s="70"/>
      <c r="U56" s="71">
        <v>1.2800000000000001E-2</v>
      </c>
    </row>
    <row r="57" spans="1:21" ht="18.75" x14ac:dyDescent="0.4">
      <c r="A57" s="4" t="s">
        <v>229</v>
      </c>
      <c r="C57" s="70">
        <v>0</v>
      </c>
      <c r="E57" s="70">
        <v>0</v>
      </c>
      <c r="G57" s="70">
        <v>0</v>
      </c>
      <c r="I57" s="70">
        <v>0</v>
      </c>
      <c r="J57" s="70"/>
      <c r="K57" s="72">
        <v>0</v>
      </c>
      <c r="M57" s="70">
        <v>0</v>
      </c>
      <c r="O57" s="70">
        <v>0</v>
      </c>
      <c r="Q57" s="70">
        <v>-222193719</v>
      </c>
      <c r="S57" s="70">
        <v>-222193719</v>
      </c>
      <c r="T57" s="70"/>
      <c r="U57" s="71">
        <v>-2.5999999999999999E-3</v>
      </c>
    </row>
    <row r="58" spans="1:21" ht="18.75" x14ac:dyDescent="0.4">
      <c r="A58" s="4" t="s">
        <v>230</v>
      </c>
      <c r="C58" s="70">
        <v>0</v>
      </c>
      <c r="E58" s="70">
        <v>0</v>
      </c>
      <c r="G58" s="70">
        <v>0</v>
      </c>
      <c r="I58" s="70">
        <v>0</v>
      </c>
      <c r="J58" s="70"/>
      <c r="K58" s="72">
        <v>0</v>
      </c>
      <c r="M58" s="70">
        <v>0</v>
      </c>
      <c r="O58" s="70">
        <v>0</v>
      </c>
      <c r="Q58" s="70">
        <v>-613900856</v>
      </c>
      <c r="S58" s="70">
        <v>-613900856</v>
      </c>
      <c r="T58" s="70"/>
      <c r="U58" s="71">
        <v>-7.1000000000000004E-3</v>
      </c>
    </row>
    <row r="59" spans="1:21" ht="18.75" x14ac:dyDescent="0.4">
      <c r="A59" s="4" t="s">
        <v>231</v>
      </c>
      <c r="C59" s="70">
        <v>0</v>
      </c>
      <c r="E59" s="70">
        <v>0</v>
      </c>
      <c r="G59" s="70">
        <v>0</v>
      </c>
      <c r="I59" s="70">
        <v>0</v>
      </c>
      <c r="J59" s="70"/>
      <c r="K59" s="72">
        <v>0</v>
      </c>
      <c r="M59" s="70">
        <v>0</v>
      </c>
      <c r="O59" s="70">
        <v>-1</v>
      </c>
      <c r="Q59" s="70">
        <v>154637</v>
      </c>
      <c r="S59" s="70">
        <v>154636</v>
      </c>
      <c r="T59" s="70"/>
      <c r="U59" s="71">
        <v>0</v>
      </c>
    </row>
    <row r="60" spans="1:21" ht="18.75" x14ac:dyDescent="0.4">
      <c r="A60" s="4" t="s">
        <v>156</v>
      </c>
      <c r="C60" s="70">
        <v>0</v>
      </c>
      <c r="E60" s="70">
        <v>588307525</v>
      </c>
      <c r="G60" s="70">
        <v>0</v>
      </c>
      <c r="I60" s="70">
        <v>588307525</v>
      </c>
      <c r="J60" s="70"/>
      <c r="K60" s="72">
        <v>4.7699999999999999E-2</v>
      </c>
      <c r="M60" s="70">
        <v>318609113</v>
      </c>
      <c r="O60" s="70">
        <v>893625680</v>
      </c>
      <c r="Q60" s="70">
        <v>0</v>
      </c>
      <c r="S60" s="70">
        <v>1212234793</v>
      </c>
      <c r="T60" s="70"/>
      <c r="U60" s="72">
        <v>1.41E-2</v>
      </c>
    </row>
    <row r="61" spans="1:21" ht="18.75" x14ac:dyDescent="0.4">
      <c r="A61" s="4" t="s">
        <v>161</v>
      </c>
      <c r="C61" s="70">
        <v>0</v>
      </c>
      <c r="E61" s="70">
        <v>260593845</v>
      </c>
      <c r="G61" s="70">
        <v>0</v>
      </c>
      <c r="I61" s="70">
        <v>260593845</v>
      </c>
      <c r="J61" s="70"/>
      <c r="K61" s="72">
        <v>2.1100000000000001E-2</v>
      </c>
      <c r="M61" s="70">
        <v>0</v>
      </c>
      <c r="O61" s="70">
        <v>260593845</v>
      </c>
      <c r="Q61" s="70">
        <v>0</v>
      </c>
      <c r="S61" s="70">
        <v>260593845</v>
      </c>
      <c r="T61" s="70"/>
      <c r="U61" s="72">
        <v>3.0000000000000001E-3</v>
      </c>
    </row>
    <row r="62" spans="1:21" ht="18.75" x14ac:dyDescent="0.4">
      <c r="A62" s="4" t="s">
        <v>153</v>
      </c>
      <c r="C62" s="70">
        <v>0</v>
      </c>
      <c r="E62" s="70">
        <v>251949307</v>
      </c>
      <c r="G62" s="70">
        <v>0</v>
      </c>
      <c r="I62" s="70">
        <v>251949307</v>
      </c>
      <c r="J62" s="70"/>
      <c r="K62" s="72">
        <v>2.0400000000000001E-2</v>
      </c>
      <c r="M62" s="70">
        <v>0</v>
      </c>
      <c r="O62" s="70">
        <v>167962036</v>
      </c>
      <c r="Q62" s="70">
        <v>0</v>
      </c>
      <c r="S62" s="70">
        <v>167962036</v>
      </c>
      <c r="T62" s="70"/>
      <c r="U62" s="72">
        <v>1.9E-3</v>
      </c>
    </row>
    <row r="63" spans="1:21" ht="18.75" x14ac:dyDescent="0.4">
      <c r="A63" s="6" t="s">
        <v>158</v>
      </c>
      <c r="B63" s="151"/>
      <c r="C63" s="70">
        <v>0</v>
      </c>
      <c r="D63" s="53"/>
      <c r="E63" s="70">
        <v>548427385</v>
      </c>
      <c r="F63" s="53"/>
      <c r="G63" s="59">
        <v>0</v>
      </c>
      <c r="H63" s="53"/>
      <c r="I63" s="70">
        <v>548427385</v>
      </c>
      <c r="J63" s="70"/>
      <c r="K63" s="72">
        <v>4.4400000000000002E-2</v>
      </c>
      <c r="L63" s="53"/>
      <c r="M63" s="59">
        <v>0</v>
      </c>
      <c r="N63" s="53"/>
      <c r="O63" s="70">
        <v>360651058</v>
      </c>
      <c r="P63" s="53"/>
      <c r="Q63" s="70">
        <v>0</v>
      </c>
      <c r="R63" s="53"/>
      <c r="S63" s="70">
        <v>360651058</v>
      </c>
      <c r="T63" s="70"/>
      <c r="U63" s="71">
        <v>4.1999999999999997E-3</v>
      </c>
    </row>
    <row r="64" spans="1:21" ht="18.75" x14ac:dyDescent="0.4">
      <c r="A64" s="6" t="s">
        <v>162</v>
      </c>
      <c r="B64" s="176"/>
      <c r="C64" s="70">
        <v>0</v>
      </c>
      <c r="D64" s="53"/>
      <c r="E64" s="70">
        <v>1754720951</v>
      </c>
      <c r="F64" s="53"/>
      <c r="G64" s="59">
        <v>0</v>
      </c>
      <c r="H64" s="53"/>
      <c r="I64" s="70">
        <v>1754720951</v>
      </c>
      <c r="J64" s="70"/>
      <c r="K64" s="72">
        <v>0.14219999999999999</v>
      </c>
      <c r="L64" s="53"/>
      <c r="M64" s="59">
        <v>0</v>
      </c>
      <c r="N64" s="53"/>
      <c r="O64" s="70">
        <v>1754720951</v>
      </c>
      <c r="P64" s="53"/>
      <c r="Q64" s="70">
        <v>0</v>
      </c>
      <c r="R64" s="53"/>
      <c r="S64" s="70">
        <v>1754720951</v>
      </c>
      <c r="T64" s="70"/>
      <c r="U64" s="71">
        <v>2.0400000000000001E-2</v>
      </c>
    </row>
    <row r="65" spans="1:21" ht="18.75" x14ac:dyDescent="0.4">
      <c r="A65" s="6" t="s">
        <v>150</v>
      </c>
      <c r="B65" s="176"/>
      <c r="C65" s="70">
        <v>0</v>
      </c>
      <c r="D65" s="53"/>
      <c r="E65" s="70">
        <v>236263747</v>
      </c>
      <c r="F65" s="53"/>
      <c r="G65" s="59">
        <v>0</v>
      </c>
      <c r="H65" s="53"/>
      <c r="I65" s="70">
        <v>236263747</v>
      </c>
      <c r="J65" s="70"/>
      <c r="K65" s="72">
        <v>1.9099999999999999E-2</v>
      </c>
      <c r="L65" s="53"/>
      <c r="M65" s="59">
        <v>0</v>
      </c>
      <c r="N65" s="53"/>
      <c r="O65" s="70">
        <v>105217207</v>
      </c>
      <c r="P65" s="53"/>
      <c r="Q65" s="70">
        <v>0</v>
      </c>
      <c r="R65" s="53"/>
      <c r="S65" s="70">
        <v>105217207</v>
      </c>
      <c r="T65" s="70"/>
      <c r="U65" s="71">
        <v>1.1999999999999999E-3</v>
      </c>
    </row>
    <row r="66" spans="1:21" ht="18.75" x14ac:dyDescent="0.4">
      <c r="A66" s="6" t="s">
        <v>129</v>
      </c>
      <c r="B66" s="176"/>
      <c r="C66" s="70">
        <v>0</v>
      </c>
      <c r="D66" s="53"/>
      <c r="E66" s="70">
        <v>61221326</v>
      </c>
      <c r="F66" s="53"/>
      <c r="G66" s="59">
        <v>0</v>
      </c>
      <c r="H66" s="53"/>
      <c r="I66" s="70">
        <v>61221326</v>
      </c>
      <c r="J66" s="70"/>
      <c r="K66" s="72">
        <v>5.0000000000000001E-3</v>
      </c>
      <c r="L66" s="53"/>
      <c r="M66" s="59">
        <v>0</v>
      </c>
      <c r="N66" s="53"/>
      <c r="O66" s="70">
        <v>61221326</v>
      </c>
      <c r="P66" s="53"/>
      <c r="Q66" s="70">
        <v>0</v>
      </c>
      <c r="R66" s="53"/>
      <c r="S66" s="70">
        <v>61221326</v>
      </c>
      <c r="T66" s="70"/>
      <c r="U66" s="71">
        <v>6.9999999999999999E-4</v>
      </c>
    </row>
    <row r="67" spans="1:21" ht="18.75" x14ac:dyDescent="0.4">
      <c r="A67" s="6" t="s">
        <v>157</v>
      </c>
      <c r="B67" s="197"/>
      <c r="C67" s="70">
        <v>0</v>
      </c>
      <c r="D67" s="53"/>
      <c r="E67" s="70">
        <v>0</v>
      </c>
      <c r="F67" s="53"/>
      <c r="G67" s="59">
        <v>0</v>
      </c>
      <c r="H67" s="53"/>
      <c r="I67" s="70">
        <v>0</v>
      </c>
      <c r="J67" s="70"/>
      <c r="K67" s="72">
        <v>0</v>
      </c>
      <c r="L67" s="53"/>
      <c r="M67" s="59">
        <v>0</v>
      </c>
      <c r="N67" s="53"/>
      <c r="O67" s="70">
        <v>-3725360</v>
      </c>
      <c r="P67" s="53"/>
      <c r="Q67" s="70">
        <v>0</v>
      </c>
      <c r="R67" s="53"/>
      <c r="S67" s="70">
        <v>-3725360</v>
      </c>
      <c r="T67" s="70"/>
      <c r="U67" s="71">
        <v>0</v>
      </c>
    </row>
    <row r="68" spans="1:21" ht="18.75" x14ac:dyDescent="0.4">
      <c r="A68" s="6" t="s">
        <v>151</v>
      </c>
      <c r="B68" s="183"/>
      <c r="C68" s="70">
        <v>0</v>
      </c>
      <c r="D68" s="53"/>
      <c r="E68" s="70">
        <v>0</v>
      </c>
      <c r="F68" s="53"/>
      <c r="G68" s="59">
        <v>0</v>
      </c>
      <c r="H68" s="53"/>
      <c r="I68" s="70">
        <v>0</v>
      </c>
      <c r="J68" s="70"/>
      <c r="K68" s="72">
        <v>0</v>
      </c>
      <c r="L68" s="53"/>
      <c r="M68" s="59">
        <v>0</v>
      </c>
      <c r="N68" s="53"/>
      <c r="O68" s="70">
        <v>835952365</v>
      </c>
      <c r="P68" s="53"/>
      <c r="Q68" s="70">
        <v>0</v>
      </c>
      <c r="R68" s="53"/>
      <c r="S68" s="70">
        <v>835952365</v>
      </c>
      <c r="T68" s="70"/>
      <c r="U68" s="71">
        <v>9.7000000000000003E-3</v>
      </c>
    </row>
    <row r="69" spans="1:21" ht="19.5" thickBot="1" x14ac:dyDescent="0.45">
      <c r="C69" s="57">
        <f>SUM(C11:C68)</f>
        <v>0</v>
      </c>
      <c r="D69" s="7"/>
      <c r="E69" s="78">
        <f>SUM(E11:E68)</f>
        <v>10979344843</v>
      </c>
      <c r="F69" s="74"/>
      <c r="G69" s="57">
        <f>SUM(G11:G68)</f>
        <v>451545314</v>
      </c>
      <c r="H69" s="74"/>
      <c r="I69" s="78">
        <f>SUM(I11:I68)</f>
        <v>11430890157</v>
      </c>
      <c r="J69" s="78"/>
      <c r="K69" s="127">
        <f>SUM(K11:K68)</f>
        <v>0.9262999999999999</v>
      </c>
      <c r="L69" s="74"/>
      <c r="M69" s="57">
        <f>SUM(M11:M68)</f>
        <v>4819613082</v>
      </c>
      <c r="N69" s="74"/>
      <c r="O69" s="78">
        <f>SUM(O11:O68)</f>
        <v>38717917527</v>
      </c>
      <c r="P69" s="74"/>
      <c r="Q69" s="57">
        <f>SUM(Q11:Q68)</f>
        <v>33440044752</v>
      </c>
      <c r="R69" s="74"/>
      <c r="S69" s="57">
        <f>SUM(S11:S68)</f>
        <v>76977575361</v>
      </c>
      <c r="T69" s="57"/>
      <c r="U69" s="128">
        <f>SUM(U11:U68)</f>
        <v>0.89319999999999977</v>
      </c>
    </row>
    <row r="70" spans="1:21" ht="16.5" thickTop="1" x14ac:dyDescent="0.4"/>
  </sheetData>
  <sortState ref="A11:S52">
    <sortCondition ref="A11:A52"/>
  </sortState>
  <mergeCells count="23">
    <mergeCell ref="M7:U7"/>
    <mergeCell ref="C7:K7"/>
    <mergeCell ref="L8:L10"/>
    <mergeCell ref="A8:A10"/>
    <mergeCell ref="B8:B10"/>
    <mergeCell ref="D8:D10"/>
    <mergeCell ref="F8:F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</mergeCells>
  <printOptions horizontalCentered="1"/>
  <pageMargins left="0" right="0" top="0.15748031496062992" bottom="0.39370078740157483" header="0.31496062992125984" footer="0.31496062992125984"/>
  <pageSetup scale="3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دارایی ها</vt:lpstr>
      <vt:lpstr> سهام</vt:lpstr>
      <vt:lpstr>اوراق تبعی</vt:lpstr>
      <vt:lpstr>اوراق</vt:lpstr>
      <vt:lpstr>تعدیل قیمت</vt:lpstr>
      <vt:lpstr>گواهی سپرده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درآمد ناشی از فروش</vt:lpstr>
      <vt:lpstr>درآمد ناشی از تغییر قیمت </vt:lpstr>
      <vt:lpstr>درآمد سود سهام</vt:lpstr>
      <vt:lpstr>سود اوراق بهادار و سپرده بانکی</vt:lpstr>
      <vt:lpstr>' سهام'!Print_Area</vt:lpstr>
      <vt:lpstr>اوراق!Print_Area</vt:lpstr>
      <vt:lpstr>'اوراق تبعی'!Print_Area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ناشی از تغییر قیمت '!Print_Area</vt:lpstr>
      <vt:lpstr>'درآمد ناشی از فروش'!Print_Area</vt:lpstr>
      <vt:lpstr>درآمدها!Print_Area</vt:lpstr>
      <vt:lpstr>سپرده!Print_Area</vt:lpstr>
      <vt:lpstr>'گواهی سپرده'!Print_Area</vt:lpstr>
      <vt:lpstr>'درآمد سرمایه گذاری در سهام '!Print_Titles</vt:lpstr>
      <vt:lpstr>'درآمد ناشی از تغییر قیمت '!Print_Titles</vt:lpstr>
      <vt:lpstr>'درآمد ناشی از فروش'!Print_Titles</vt:lpstr>
    </vt:vector>
  </TitlesOfParts>
  <Company>15KHODAEI-A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حسابرس</cp:lastModifiedBy>
  <cp:lastPrinted>2019-08-31T11:45:34Z</cp:lastPrinted>
  <dcterms:created xsi:type="dcterms:W3CDTF">2017-11-22T14:26:20Z</dcterms:created>
  <dcterms:modified xsi:type="dcterms:W3CDTF">2019-08-31T11:45:37Z</dcterms:modified>
</cp:coreProperties>
</file>